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9315" activeTab="2"/>
  </bookViews>
  <sheets>
    <sheet name="Титул " sheetId="1" r:id="rId1"/>
    <sheet name="Бюджет времени" sheetId="2" r:id="rId2"/>
    <sheet name="Учебный план" sheetId="3" r:id="rId3"/>
    <sheet name="Пояснительная записка" sheetId="4" r:id="rId4"/>
    <sheet name="Перечень кабинетов" sheetId="5" r:id="rId5"/>
    <sheet name="Календарный учебный график" sheetId="6" r:id="rId6"/>
  </sheets>
  <definedNames>
    <definedName name="_xlnm.Print_Area" localSheetId="5">'Календарный учебный график'!$A$1:$BP$33</definedName>
    <definedName name="_xlnm.Print_Area" localSheetId="0">'Титул '!$A$1:$AR$36</definedName>
    <definedName name="_xlnm.Print_Area" localSheetId="2">'Учебный план'!$A$1:$S$109</definedName>
  </definedNames>
  <calcPr fullCalcOnLoad="1"/>
</workbook>
</file>

<file path=xl/sharedStrings.xml><?xml version="1.0" encoding="utf-8"?>
<sst xmlns="http://schemas.openxmlformats.org/spreadsheetml/2006/main" count="796" uniqueCount="419">
  <si>
    <t>индекс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</si>
  <si>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</si>
  <si>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</si>
  <si>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</si>
  <si>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</si>
  <si>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</si>
  <si>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</si>
  <si>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</si>
  <si>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</si>
  <si>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</si>
  <si>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</si>
  <si>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Инженерная графика</t>
  </si>
  <si>
    <t>Электротехника и электроника</t>
  </si>
  <si>
    <t>Техническая механика</t>
  </si>
  <si>
    <t>Материаловедение</t>
  </si>
  <si>
    <t>Основы экономики</t>
  </si>
  <si>
    <t>ПМ.00</t>
  </si>
  <si>
    <t>Профессиональные модули</t>
  </si>
  <si>
    <t>ПМ.01</t>
  </si>
  <si>
    <t>МДК 01.01</t>
  </si>
  <si>
    <t>ПМ.02</t>
  </si>
  <si>
    <t>МДК 02.01</t>
  </si>
  <si>
    <t>ПМ.03</t>
  </si>
  <si>
    <t>МДК 03.01</t>
  </si>
  <si>
    <t>Учебная практика</t>
  </si>
  <si>
    <t>Преддипломная практика</t>
  </si>
  <si>
    <t>Каникулы</t>
  </si>
  <si>
    <t>История</t>
  </si>
  <si>
    <t>Математика</t>
  </si>
  <si>
    <t>ОГСЭ.00</t>
  </si>
  <si>
    <t>ОГСЭ.01</t>
  </si>
  <si>
    <t>Основы философии</t>
  </si>
  <si>
    <t>ЕН.00</t>
  </si>
  <si>
    <t>ЕН.01</t>
  </si>
  <si>
    <t>Экологические основы природопользования</t>
  </si>
  <si>
    <t>ЕН.02</t>
  </si>
  <si>
    <t>Учебная нагрузка обучающихся(час)</t>
  </si>
  <si>
    <t>обязательная аудиторная</t>
  </si>
  <si>
    <t>в т.ч.</t>
  </si>
  <si>
    <t>сем</t>
  </si>
  <si>
    <t>нед</t>
  </si>
  <si>
    <t>Метрология, стандартизация и сертификация</t>
  </si>
  <si>
    <t>Безопасность жизнедеятельности</t>
  </si>
  <si>
    <t>Э</t>
  </si>
  <si>
    <t>Общепрофессиональные дисциплины</t>
  </si>
  <si>
    <t>ПДП</t>
  </si>
  <si>
    <t>Курсы</t>
  </si>
  <si>
    <t>Обучение по</t>
  </si>
  <si>
    <t>дисциплинам и МДК</t>
  </si>
  <si>
    <t xml:space="preserve">Учебная </t>
  </si>
  <si>
    <t>практика</t>
  </si>
  <si>
    <t>Производственная практика</t>
  </si>
  <si>
    <t>преддипломная</t>
  </si>
  <si>
    <t>ГИА</t>
  </si>
  <si>
    <t>Всего</t>
  </si>
  <si>
    <t xml:space="preserve">Промежуточная </t>
  </si>
  <si>
    <t>аттестация</t>
  </si>
  <si>
    <t>ДЗ</t>
  </si>
  <si>
    <t>специальность</t>
  </si>
  <si>
    <t>Форма обучения</t>
  </si>
  <si>
    <t>очная</t>
  </si>
  <si>
    <t xml:space="preserve">     отрасль </t>
  </si>
  <si>
    <t>На базе</t>
  </si>
  <si>
    <t>Год начала подготовки</t>
  </si>
  <si>
    <t>квалификация</t>
  </si>
  <si>
    <t>образовательный уровень СПО</t>
  </si>
  <si>
    <t>базовый</t>
  </si>
  <si>
    <t/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</si>
  <si>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</si>
  <si>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</si>
  <si>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</si>
  <si>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</si>
  <si>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</si>
  <si>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</si>
  <si>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</si>
  <si>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</si>
  <si>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</si>
  <si>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</si>
  <si>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</si>
  <si>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</si>
  <si>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</si>
  <si>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</si>
  <si>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</si>
  <si>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</si>
  <si>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</si>
  <si>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</si>
  <si>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</si>
  <si>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</si>
  <si>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</si>
  <si>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</si>
  <si>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</si>
  <si>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</si>
  <si>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Теоретическое обучение</t>
  </si>
  <si>
    <t>Промежуточная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</si>
  <si>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</si>
  <si>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</si>
  <si>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</si>
  <si>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</si>
  <si>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</si>
  <si>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</si>
  <si>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</si>
  <si>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</si>
  <si>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</si>
  <si>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</si>
  <si>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</si>
  <si>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</si>
  <si>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</si>
  <si>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</si>
  <si>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</si>
  <si>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</si>
  <si>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</si>
  <si>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</si>
  <si>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</si>
  <si>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</si>
  <si>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</si>
  <si>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</si>
  <si>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</si>
  <si>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</si>
  <si>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</si>
  <si>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</si>
  <si>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</si>
  <si>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для получения первичных профессиональных навыков (учебная)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</si>
  <si>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</si>
  <si>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</si>
  <si>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</si>
  <si>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</si>
  <si>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</si>
  <si>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</si>
  <si>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I</t>
  </si>
  <si>
    <t>*</t>
  </si>
  <si>
    <t>II</t>
  </si>
  <si>
    <t>::</t>
  </si>
  <si>
    <t>=</t>
  </si>
  <si>
    <t>0</t>
  </si>
  <si>
    <t>16</t>
  </si>
  <si>
    <t>III</t>
  </si>
  <si>
    <t>8</t>
  </si>
  <si>
    <t>IV</t>
  </si>
  <si>
    <t>X</t>
  </si>
  <si>
    <t>D</t>
  </si>
  <si>
    <t>V</t>
  </si>
  <si>
    <t>Обозначения:</t>
  </si>
  <si>
    <t>Промежуточная аттестация</t>
  </si>
  <si>
    <t>Практика по профилю специальности (производственная)</t>
  </si>
  <si>
    <t>Производственная практика (преддипломная)</t>
  </si>
  <si>
    <t>Итоговая государственная аттестация</t>
  </si>
  <si>
    <t>Неделя отсутствует</t>
  </si>
  <si>
    <t>При проведении лабораторно-практических занятий учебная группа разбивается на подгруппы численностью не менее 8 человек.</t>
  </si>
  <si>
    <t>12</t>
  </si>
  <si>
    <t>Производственная практика (по профилю специальности)</t>
  </si>
  <si>
    <t>Практика и подготовка к итоговой аттестации, нед.</t>
  </si>
  <si>
    <t>час</t>
  </si>
  <si>
    <t>23</t>
  </si>
  <si>
    <t xml:space="preserve">Производственная практика (по профилю специальности) и  производственная практика (преддипломная) проводятся концентрированно в соответствии с Положением о производственной практике (Приказ Минобразования и науки РФ от 26.11.2009 г. № 673, зарегистрирован 15.01.2010 № 15975). </t>
  </si>
  <si>
    <t>ОГСЭ.02</t>
  </si>
  <si>
    <t>ОГСЭ.03</t>
  </si>
  <si>
    <t>ОГСЭ.04</t>
  </si>
  <si>
    <t>Иностранны язык</t>
  </si>
  <si>
    <t>Физическая культура</t>
  </si>
  <si>
    <t>Информационные технологии в профессиональной деятельности</t>
  </si>
  <si>
    <t>УП.01</t>
  </si>
  <si>
    <t>МДК 04.01</t>
  </si>
  <si>
    <t>ПП.01</t>
  </si>
  <si>
    <t xml:space="preserve">Охрана труда </t>
  </si>
  <si>
    <t>ОП.10</t>
  </si>
  <si>
    <t>всего занятий</t>
  </si>
  <si>
    <t>занятий в группах (лекции, семинары, уроки и т.п.)</t>
  </si>
  <si>
    <t>занятий в подгруппах (лабораторные и практические занятия)</t>
  </si>
  <si>
    <t>Распределение обязательной нагрузки по курсам и семестрам (час в семестр)</t>
  </si>
  <si>
    <t>Формы промежуточной аттестации</t>
  </si>
  <si>
    <t>4 нед.</t>
  </si>
  <si>
    <t>Госудврственная итоговая аттестация</t>
  </si>
  <si>
    <t>6 нед.</t>
  </si>
  <si>
    <t>Дисциплин и МДК</t>
  </si>
  <si>
    <t>Учебной практики</t>
  </si>
  <si>
    <t>Экзаменов</t>
  </si>
  <si>
    <t>Теплоснабжение и теплотехническое оборудование</t>
  </si>
  <si>
    <t>Теоретические основы теплотехники и гидравлики</t>
  </si>
  <si>
    <t>ОП.11</t>
  </si>
  <si>
    <t>ПМ.04</t>
  </si>
  <si>
    <t>ПМ. 05</t>
  </si>
  <si>
    <t>Отопление и вентиляция</t>
  </si>
  <si>
    <t>Практикоориентированность</t>
  </si>
  <si>
    <t>%</t>
  </si>
  <si>
    <t>КАБИНЕТЫ</t>
  </si>
  <si>
    <t>Гуманитарных дисциплин</t>
  </si>
  <si>
    <t>Математики</t>
  </si>
  <si>
    <t>Метрологии, стандартизации и сертификации</t>
  </si>
  <si>
    <t>Материаловедения</t>
  </si>
  <si>
    <t>Охраны труда</t>
  </si>
  <si>
    <t>Безопасности жизнедеятельности</t>
  </si>
  <si>
    <t>ЛАБОРАТОРИИ</t>
  </si>
  <si>
    <t>Эксплуатации, наладки и испытании теплотехнического оборудования</t>
  </si>
  <si>
    <t>СПОРТИВНЫЙ КОМПЛЕКС</t>
  </si>
  <si>
    <t>Спортивный зал</t>
  </si>
  <si>
    <t>ЗАЛЫ</t>
  </si>
  <si>
    <t>Актовый зал</t>
  </si>
  <si>
    <t>Библиотека, читальный зал с выходом в сеть Интернет</t>
  </si>
  <si>
    <t>Иностранного языка</t>
  </si>
  <si>
    <t>Технической механики</t>
  </si>
  <si>
    <t>Инженерной графики</t>
  </si>
  <si>
    <t>4. Перечень кабинетов, лабораторий, мастерских и других помещений</t>
  </si>
  <si>
    <t>________________В.И. Овсянников</t>
  </si>
  <si>
    <t>УЧЕБНЫЙ  ПЛАН</t>
  </si>
  <si>
    <t xml:space="preserve">Нормативный срок обучения </t>
  </si>
  <si>
    <t>техник-теплотехник</t>
  </si>
  <si>
    <t xml:space="preserve">по специальности среднего профессионального образования </t>
  </si>
  <si>
    <t>3г. 10мес.</t>
  </si>
  <si>
    <t>основного общего образования</t>
  </si>
  <si>
    <t>Базовые дисциплины</t>
  </si>
  <si>
    <t>Иностранный язык</t>
  </si>
  <si>
    <t>Основы безопасности жизнедеятельности</t>
  </si>
  <si>
    <t>Профильные дисциплины</t>
  </si>
  <si>
    <t>Физика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</si>
  <si>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</si>
  <si>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</si>
  <si>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1 курс</t>
  </si>
  <si>
    <t>2 курс</t>
  </si>
  <si>
    <t>3 курс</t>
  </si>
  <si>
    <t>4 курс</t>
  </si>
  <si>
    <t>Максимальная учебная нагрузка</t>
  </si>
  <si>
    <t>Самостоятельная работа студентов</t>
  </si>
  <si>
    <t>Утверждаю</t>
  </si>
  <si>
    <t>"Уральский промышленно-экономический техникум"</t>
  </si>
  <si>
    <t>Производственная (профессиональная) практика и подготовка к итоговой аттестации</t>
  </si>
  <si>
    <t>3 - 9 авг</t>
  </si>
  <si>
    <t>10 - 16 авг</t>
  </si>
  <si>
    <t>17 - 23 авг</t>
  </si>
  <si>
    <t>24 - 31 авг</t>
  </si>
  <si>
    <t>Практика для получения первичных профессиональных навыков</t>
  </si>
  <si>
    <t>Практика по профилю специальности</t>
  </si>
  <si>
    <t>Стажировка (практика квалификационная)</t>
  </si>
  <si>
    <t>Итоговая государственная         аттестация</t>
  </si>
  <si>
    <r>
      <t xml:space="preserve">2. Сводные данные по бюджету времени </t>
    </r>
    <r>
      <rPr>
        <sz val="12"/>
        <rFont val="Arial Cyr"/>
        <family val="0"/>
      </rPr>
      <t>(в неделях)</t>
    </r>
  </si>
  <si>
    <t>1. Сводные данные по бюджету времени (в неделях)</t>
  </si>
  <si>
    <t>Учебная практикка</t>
  </si>
  <si>
    <t>Г(И)А</t>
  </si>
  <si>
    <t>по профилю специальности</t>
  </si>
  <si>
    <t>по курсам</t>
  </si>
  <si>
    <t>1курс</t>
  </si>
  <si>
    <t>2курс</t>
  </si>
  <si>
    <t>3курс</t>
  </si>
  <si>
    <t>4курс</t>
  </si>
  <si>
    <t>УТВЕРЖДАЮ</t>
  </si>
  <si>
    <t>_________________В.И. Овсянников</t>
  </si>
  <si>
    <t>Защита выпускной квалификационной работы, нед.</t>
  </si>
  <si>
    <t>Подготовка выпуской квалификационной работы</t>
  </si>
  <si>
    <t>Δ</t>
  </si>
  <si>
    <t>Подготовка выпускной квалификационной работы</t>
  </si>
  <si>
    <t>Защита выпускной квалификационной работы</t>
  </si>
  <si>
    <t>-,Э</t>
  </si>
  <si>
    <t>-,ДЗ</t>
  </si>
  <si>
    <t>О.00</t>
  </si>
  <si>
    <t>-/3/-</t>
  </si>
  <si>
    <t>-,'-,'-,'-,'-, ДЗ</t>
  </si>
  <si>
    <t>ЕН по ФГОС</t>
  </si>
  <si>
    <t>-/2/1</t>
  </si>
  <si>
    <t>ЕН.В.03</t>
  </si>
  <si>
    <t>Информатика</t>
  </si>
  <si>
    <t>'-, ДЗ</t>
  </si>
  <si>
    <t>Обязательная часть ОПОП по ФГОС</t>
  </si>
  <si>
    <t>Вариативная часть ОПОП по ФГОС</t>
  </si>
  <si>
    <t>Всего по циклам</t>
  </si>
  <si>
    <t>ОГСЭ по ФГОС</t>
  </si>
  <si>
    <t>П по ФГОС</t>
  </si>
  <si>
    <t>П.00</t>
  </si>
  <si>
    <t>ПМ по ФГОС</t>
  </si>
  <si>
    <t>ОП по ФГОС</t>
  </si>
  <si>
    <t xml:space="preserve"> ДЗ</t>
  </si>
  <si>
    <t>Эксплуатация, расчет и выбор теплотехнического оборудования и систем тепло- и топливоснабжения</t>
  </si>
  <si>
    <t>Эксплуатация теплотехнического оборудования и систем тепло- и топливоснабжения</t>
  </si>
  <si>
    <t>Технология ремонта теплотехнического оборудования и оборудования систем тепло- и топливоснабжения</t>
  </si>
  <si>
    <t>Ремонт теплотехнического оборудования и систем тепло- и топливоснабжения</t>
  </si>
  <si>
    <t>Наладка и испытания теплотехнического оборудования и систем тепло- и  топливоснабжения</t>
  </si>
  <si>
    <t>Всего по учебному плану</t>
  </si>
  <si>
    <t>ПП.02</t>
  </si>
  <si>
    <t>ПП.03</t>
  </si>
  <si>
    <t>ПП.04</t>
  </si>
  <si>
    <t>ПП.05</t>
  </si>
  <si>
    <t>Дифференцированных зачетов</t>
  </si>
  <si>
    <t>-, ДЗ</t>
  </si>
  <si>
    <t>ДЗ, Э</t>
  </si>
  <si>
    <t>-/1/1</t>
  </si>
  <si>
    <t>-/ 9/ 4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</si>
  <si>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</si>
  <si>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</si>
  <si>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Учебная практика проводится концентрированно на 4 курсе.</t>
  </si>
  <si>
    <t>Перечень кабинетов, лабораторий  формируется учебным заведением с учетом профиля подготовки специалистов.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</si>
  <si>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</si>
  <si>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Государственная итоговая аттестация проводится в форме защиты дипломного проекта.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</si>
  <si>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МДК 01.01.01</t>
  </si>
  <si>
    <t>Измерительная техника</t>
  </si>
  <si>
    <t>МДК 01.01.02</t>
  </si>
  <si>
    <t>Водоподготовка</t>
  </si>
  <si>
    <t>МДК 01.01.03</t>
  </si>
  <si>
    <t>Котельные установки</t>
  </si>
  <si>
    <t>МДК 01.01.04</t>
  </si>
  <si>
    <t>Теплоснабжение</t>
  </si>
  <si>
    <t>МДК 01.01.05</t>
  </si>
  <si>
    <t>Теплотехническое оборудование</t>
  </si>
  <si>
    <t>МДК 01.01.06</t>
  </si>
  <si>
    <t>Топливоснабжение</t>
  </si>
  <si>
    <t>МДК 01.01.07</t>
  </si>
  <si>
    <t>Тепловые двигатели</t>
  </si>
  <si>
    <t>МДК 01.01.08</t>
  </si>
  <si>
    <t>Расчет и выбор теплотехнического оболрудования и систем тепло- и топливоснабжения</t>
  </si>
  <si>
    <t>МДК 04.01.01</t>
  </si>
  <si>
    <t>Менеджмент и деловое общение в коллективе</t>
  </si>
  <si>
    <t>МДК 04.01.02</t>
  </si>
  <si>
    <t>Планирование экономики структурного подразделения</t>
  </si>
  <si>
    <t>МДК 01.01.09</t>
  </si>
  <si>
    <t>Автоматизация теплоэнергетических процессов</t>
  </si>
  <si>
    <t>МДК 04.01.03</t>
  </si>
  <si>
    <t>Организация работы по энергосбережению структурного подразделения</t>
  </si>
  <si>
    <t>ПП-5нед</t>
  </si>
  <si>
    <t xml:space="preserve"> ПП-13нед      ПД-4нед</t>
  </si>
  <si>
    <t xml:space="preserve">УП-5нед   </t>
  </si>
  <si>
    <t>ДЗ, Э,Э,ДЗ</t>
  </si>
  <si>
    <t>З</t>
  </si>
  <si>
    <t>З*</t>
  </si>
  <si>
    <t>З**</t>
  </si>
  <si>
    <t>* Комплексный зачет по практике по профилю специальности в 6 семестре</t>
  </si>
  <si>
    <t>** Комплексный зачет по практике по профилю специальности в 8 семестре</t>
  </si>
  <si>
    <t>МДК 01.01.10</t>
  </si>
  <si>
    <t>Зачетов</t>
  </si>
  <si>
    <t>Учебным планом предусмотрено проведение двух комплексных зачетов в конце 6 и 8 семестров после завершения практики.</t>
  </si>
  <si>
    <t>Автономной некоммерческой профессиональной образовательной организации</t>
  </si>
  <si>
    <t>Директор техникума</t>
  </si>
  <si>
    <t>13.02.02 "Теплоснабжение и теплотехническое оборудование"</t>
  </si>
  <si>
    <t>13.02.02</t>
  </si>
  <si>
    <t>Электро- и теплоэнергетика</t>
  </si>
  <si>
    <t>укрупненная</t>
  </si>
  <si>
    <t>группа специальностей</t>
  </si>
  <si>
    <t>Заместитель директора по учебной работе</t>
  </si>
  <si>
    <t>_________ Н.Б. Чмель</t>
  </si>
  <si>
    <t>Укрупненная группа</t>
  </si>
  <si>
    <t>специальностей</t>
  </si>
  <si>
    <t>Дата утверждения ФГОС СПО</t>
  </si>
  <si>
    <t>Дата начала подготовки</t>
  </si>
  <si>
    <t>1. Календарный учебный график</t>
  </si>
  <si>
    <t>3. Учебный план</t>
  </si>
  <si>
    <t>Наименование  учебных циклов, разделов, дисциплин, профессиональных модулей, МДК, практик</t>
  </si>
  <si>
    <t>Общий гуманитарный социально-экономический учебный цикл</t>
  </si>
  <si>
    <t>Математический и естественнонаучный учебный цикл</t>
  </si>
  <si>
    <t>Профессиональныйучебный  цикл</t>
  </si>
  <si>
    <t xml:space="preserve">Консультаций по учебному плану по 4 час в год на одного студента                                                                Государственная (итоговая)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18 мая по 14 июня (всего 4 нед.)                                                                                                                                                                                 Защита дипломного проекта с 15 июня по 28 июня (всего 2 нед.)                                                                                                                             </t>
  </si>
  <si>
    <t>Квалификация</t>
  </si>
  <si>
    <t>28.07.2014г.</t>
  </si>
  <si>
    <t>Согласовано</t>
  </si>
  <si>
    <t>программы подготовки специалистов среднего звена</t>
  </si>
  <si>
    <t>базовой подготовки</t>
  </si>
  <si>
    <t>Дата введения ФГОС СПО 28.07.2014г.</t>
  </si>
  <si>
    <t>Обязательная часть учебных циклов ППССЗ</t>
  </si>
  <si>
    <t>13.00.00</t>
  </si>
  <si>
    <t>На проведение промежуточной аттестации в учебном плане предусмотрено 7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</si>
  <si>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Экологии природопользования</t>
  </si>
  <si>
    <t>Теплотехники и гидравлики</t>
  </si>
  <si>
    <t xml:space="preserve">Информационных технологий </t>
  </si>
  <si>
    <t>Экономики</t>
  </si>
  <si>
    <t>Правоведения</t>
  </si>
  <si>
    <t>Общепрофессиональных дисциплин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</si>
  <si>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</si>
  <si>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</si>
  <si>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МАСТЕРСКИЕ</t>
  </si>
  <si>
    <t>Слесарно-механическая</t>
  </si>
  <si>
    <t>Общеобразовательные учебные  дисциплины</t>
  </si>
  <si>
    <t>ОУД</t>
  </si>
  <si>
    <t>ОУД.01</t>
  </si>
  <si>
    <t>ОУД.02</t>
  </si>
  <si>
    <t>ОУД.04</t>
  </si>
  <si>
    <t>ОУД.05</t>
  </si>
  <si>
    <t>ОУД.09</t>
  </si>
  <si>
    <t>ОУД.07</t>
  </si>
  <si>
    <t>ОУД.08</t>
  </si>
  <si>
    <t>Обязательная часть</t>
  </si>
  <si>
    <t>Вариативная часть</t>
  </si>
  <si>
    <t>ОП.12</t>
  </si>
  <si>
    <t>Консультации</t>
  </si>
  <si>
    <t>Вариативная часть ППССЗ ФГОС СПО по специальности (объем максимальной учебной нагрузки - 1404 час.) на основании решения цикловой комиссии теплоэнергетики, в соответствии с характеристикой профессиональной деятельности выпускников, согласованной с работодателями, распределена следующим образом: 124 час. выделены на увеличение объема дисциплин математического и естественнонаучного цикла, дополнительно введена дисциплина: информатика, 810 час. выделены на увеличение объема общепрофессиональных дисциплин, дополнительно ведена дисциплина: отопление и вентиляция; 470 час выделены на увеличение объема профессиональных модулей.</t>
  </si>
  <si>
    <t>Правовые основы профессиональной деятельности</t>
  </si>
  <si>
    <t>-/'-/1</t>
  </si>
  <si>
    <t>1/1/1</t>
  </si>
  <si>
    <t>1/2/3</t>
  </si>
  <si>
    <t>3/5/7</t>
  </si>
  <si>
    <t>3/14/11</t>
  </si>
  <si>
    <t>3/19/12</t>
  </si>
  <si>
    <t>Организация и управление работой трудового коллектива</t>
  </si>
  <si>
    <t>-/9/1</t>
  </si>
  <si>
    <t xml:space="preserve">Русский язык </t>
  </si>
  <si>
    <t>Литература</t>
  </si>
  <si>
    <t>Астрономия</t>
  </si>
  <si>
    <t xml:space="preserve">Математика </t>
  </si>
  <si>
    <r>
      <t>Н</t>
    </r>
    <r>
      <rPr>
        <sz val="9"/>
        <rFont val="Arial Cyr"/>
        <family val="0"/>
      </rPr>
      <t>астоящий учебный план программы подготовки специалистов среднего звена среднего профессионального образования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 13.02.02 "Теплоснабжение и теплотехническое оборудование", утвервержденного приказом Министерства образования и науки Российской Федерации № 823 от 28.07.2014г, ,  в соответствии с разъяснениями ФИРО по формированию учебного плана ОПОП среднего профессионального образования от 16.05.2011г. с изменениями.</t>
    </r>
  </si>
  <si>
    <t>Занятия начинаются с 01 сентября.Продолжительность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парами.</t>
  </si>
  <si>
    <t xml:space="preserve">На консультации выделено по 4 часа в год на одного студента. Форма проведения консультаций, предусмотренных учебным планом - групповые, индивидуальные, письменные </t>
  </si>
  <si>
    <t>-/'1/2</t>
  </si>
  <si>
    <t>КАЛЕНДАРНЫЙ УЧЕБНЫЙ ГРАФИК</t>
  </si>
  <si>
    <t>Учебным планом предусмотрено выполнение индивидуального проекта по дисциплине ОУД.08 Информатика.</t>
  </si>
  <si>
    <t>курсовые работы работы / индивидуальные проекты</t>
  </si>
  <si>
    <t>Выполнение работ по одной или нескольким профессиям рабочих, должностям служащих</t>
  </si>
  <si>
    <t>Общие</t>
  </si>
  <si>
    <t>Родная литература</t>
  </si>
  <si>
    <t>По выбору из обязательных предметных областей</t>
  </si>
  <si>
    <t>2021г.</t>
  </si>
  <si>
    <t>-/9/3</t>
  </si>
  <si>
    <t>ОУД.03</t>
  </si>
  <si>
    <t>ОУД.06</t>
  </si>
  <si>
    <t>Обществознание</t>
  </si>
  <si>
    <t>ОУД.10</t>
  </si>
  <si>
    <t>ОУД.11</t>
  </si>
  <si>
    <t>ОУД.12</t>
  </si>
  <si>
    <t>3/ 27/ 16</t>
  </si>
  <si>
    <t>Общеобразовательный цикл основной профессиолнальной образовательной программы подготовки специалистов среднего звена формируется в соответствии с ФГОС среднего общего образования, утвержденного приказом Минобразования от 17.05.2012г № 413, приказом Министерства просвещения РФ от 28 августа 2020г. № 442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образования", методическими рекомендациями Министерства просвещения РФ  от 14 апреля 2021 года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образования.</t>
  </si>
  <si>
    <t>2021год</t>
  </si>
  <si>
    <t>31.05.2021г.</t>
  </si>
  <si>
    <t>Информатика,</t>
  </si>
  <si>
    <t>в том числе</t>
  </si>
  <si>
    <t>индивидуальный проект***</t>
  </si>
  <si>
    <t>*** Комплексный индивидуальный проект по двум дисциплинам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</si>
</sst>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hh:mm:ss\ AM/PM"/>
    <numFmt numFmtId="167" formatCode="0_ ;[Red]\-0\ "/>
    <numFmt numFmtId="168" formatCode="dd/mm/yy;@"/>
    <numFmt numFmtId="169" formatCode="0.0;[Red]0.0"/>
    <numFmt numFmtId="170" formatCode="0;[Red]0"/>
    <numFmt numFmtId="171" formatCode="[$-FC19]d\ mmmm\ yyyy\ &quot;г.&quot;"/>
    <numFmt numFmtId="172" formatCode="_-* #,##0.00&quot;р.&quot;_-;\-* #,##0.00&quot;р.&quot;_-;_-* \-??&quot;р.&quot;_-;_-@_-"/>
    <numFmt numFmtId="173" formatCode="mmmm\ d\,\ yyyy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2"/>
    </font>
    <font>
      <sz val="10"/>
      <name val="Times New Roman Cyr"/>
      <family val="1"/>
    </font>
    <font>
      <sz val="10"/>
      <name val="Symbol"/>
      <family val="1"/>
    </font>
    <font>
      <sz val="10"/>
      <color indexed="8"/>
      <name val="Symbol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2"/>
      <color indexed="9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"/>
      <family val="2"/>
    </font>
    <font>
      <b/>
      <sz val="14"/>
      <name val="Arial Cyr"/>
      <family val="0"/>
    </font>
    <font>
      <sz val="10"/>
      <name val="Normal"/>
      <family val="0"/>
    </font>
    <font>
      <sz val="10"/>
      <name val="Arial"/>
      <family val="2"/>
    </font>
    <font>
      <sz val="10"/>
      <color indexed="8"/>
      <name val="Normal"/>
      <family val="0"/>
    </font>
    <font>
      <b/>
      <sz val="9"/>
      <name val="Arial Cyr"/>
      <family val="0"/>
    </font>
    <font>
      <sz val="8"/>
      <color indexed="10"/>
      <name val="Arial Cyr"/>
      <family val="2"/>
    </font>
    <font>
      <b/>
      <sz val="10"/>
      <name val="Times New Roman Cyr"/>
      <family val="1"/>
    </font>
    <font>
      <b/>
      <i/>
      <sz val="10"/>
      <color indexed="8"/>
      <name val="Arial Cyr"/>
      <family val="0"/>
    </font>
    <font>
      <b/>
      <sz val="11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0" fillId="0" borderId="14" xfId="0" applyNumberFormat="1" applyFont="1" applyFill="1" applyBorder="1" applyAlignment="1" applyProtection="1">
      <alignment/>
      <protection hidden="1"/>
    </xf>
    <xf numFmtId="49" fontId="5" fillId="0" borderId="14" xfId="0" applyNumberFormat="1" applyFont="1" applyFill="1" applyBorder="1" applyAlignment="1" applyProtection="1">
      <alignment horizontal="center"/>
      <protection hidden="1"/>
    </xf>
    <xf numFmtId="49" fontId="7" fillId="0" borderId="14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1" fontId="11" fillId="0" borderId="0" xfId="0" applyNumberFormat="1" applyFont="1" applyFill="1" applyAlignment="1" applyProtection="1">
      <alignment vertical="center"/>
      <protection hidden="1"/>
    </xf>
    <xf numFmtId="167" fontId="11" fillId="0" borderId="0" xfId="0" applyNumberFormat="1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49" fontId="13" fillId="0" borderId="0" xfId="0" applyNumberFormat="1" applyFont="1" applyFill="1" applyAlignment="1" applyProtection="1">
      <alignment horizontal="left"/>
      <protection hidden="1"/>
    </xf>
    <xf numFmtId="1" fontId="13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Alignment="1" applyProtection="1">
      <alignment horizontal="left" vertical="center"/>
      <protection hidden="1"/>
    </xf>
    <xf numFmtId="49" fontId="13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NumberFormat="1" applyFont="1" applyFill="1" applyAlignment="1" applyProtection="1">
      <alignment/>
      <protection hidden="1"/>
    </xf>
    <xf numFmtId="0" fontId="0" fillId="32" borderId="10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0" fillId="32" borderId="10" xfId="0" applyFill="1" applyBorder="1" applyAlignment="1">
      <alignment/>
    </xf>
    <xf numFmtId="0" fontId="0" fillId="18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/>
    </xf>
    <xf numFmtId="1" fontId="2" fillId="18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17" fillId="0" borderId="0" xfId="62" applyFont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23" fillId="0" borderId="10" xfId="0" applyNumberFormat="1" applyFont="1" applyFill="1" applyBorder="1" applyAlignment="1" applyProtection="1">
      <alignment horizontal="left" vertical="center"/>
      <protection hidden="1"/>
    </xf>
    <xf numFmtId="1" fontId="23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1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1" fontId="23" fillId="18" borderId="1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20" fillId="0" borderId="0" xfId="57" applyFont="1" applyFill="1">
      <alignment/>
      <protection/>
    </xf>
    <xf numFmtId="49" fontId="22" fillId="0" borderId="0" xfId="57" applyNumberFormat="1" applyFont="1" applyFill="1" applyAlignment="1" applyProtection="1">
      <alignment vertical="center" shrinkToFit="1"/>
      <protection hidden="1"/>
    </xf>
    <xf numFmtId="0" fontId="0" fillId="0" borderId="0" xfId="57" applyFill="1">
      <alignment/>
      <protection/>
    </xf>
    <xf numFmtId="0" fontId="21" fillId="0" borderId="0" xfId="57" applyFont="1" applyFill="1" applyProtection="1">
      <alignment/>
      <protection hidden="1"/>
    </xf>
    <xf numFmtId="0" fontId="21" fillId="0" borderId="0" xfId="57" applyFont="1" applyFill="1" applyAlignment="1" applyProtection="1">
      <alignment horizontal="left"/>
      <protection hidden="1"/>
    </xf>
    <xf numFmtId="0" fontId="21" fillId="0" borderId="0" xfId="57" applyFont="1" applyFill="1" applyAlignment="1" applyProtection="1">
      <alignment horizontal="center"/>
      <protection hidden="1"/>
    </xf>
    <xf numFmtId="0" fontId="0" fillId="0" borderId="0" xfId="57" applyFont="1" applyFill="1">
      <alignment/>
      <protection/>
    </xf>
    <xf numFmtId="0" fontId="22" fillId="0" borderId="0" xfId="57" applyFont="1" applyFill="1" applyAlignment="1" applyProtection="1">
      <alignment horizontal="center"/>
      <protection hidden="1"/>
    </xf>
    <xf numFmtId="0" fontId="21" fillId="0" borderId="0" xfId="57" applyFont="1" applyFill="1" applyAlignment="1" applyProtection="1">
      <alignment/>
      <protection hidden="1"/>
    </xf>
    <xf numFmtId="0" fontId="21" fillId="0" borderId="0" xfId="57" applyFont="1" applyFill="1" applyAlignment="1">
      <alignment/>
      <protection/>
    </xf>
    <xf numFmtId="0" fontId="22" fillId="0" borderId="0" xfId="57" applyFont="1" applyFill="1" applyBorder="1" applyAlignment="1" applyProtection="1">
      <alignment horizontal="center"/>
      <protection hidden="1"/>
    </xf>
    <xf numFmtId="0" fontId="21" fillId="0" borderId="0" xfId="57" applyFont="1" applyFill="1" applyBorder="1" applyAlignment="1" applyProtection="1">
      <alignment/>
      <protection hidden="1"/>
    </xf>
    <xf numFmtId="0" fontId="21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22" fillId="0" borderId="0" xfId="57" applyFont="1" applyFill="1" applyBorder="1" applyAlignment="1" applyProtection="1">
      <alignment horizontal="left" vertical="center"/>
      <protection hidden="1"/>
    </xf>
    <xf numFmtId="0" fontId="21" fillId="0" borderId="0" xfId="57" applyFont="1" applyFill="1" applyBorder="1" applyAlignment="1" applyProtection="1">
      <alignment horizontal="left" vertical="center"/>
      <protection hidden="1"/>
    </xf>
    <xf numFmtId="0" fontId="21" fillId="0" borderId="0" xfId="57" applyFont="1" applyFill="1" applyBorder="1" applyProtection="1">
      <alignment/>
      <protection hidden="1"/>
    </xf>
    <xf numFmtId="0" fontId="22" fillId="0" borderId="0" xfId="57" applyFont="1" applyFill="1" applyBorder="1" applyAlignment="1" applyProtection="1">
      <alignment horizontal="center" vertical="center"/>
      <protection hidden="1"/>
    </xf>
    <xf numFmtId="49" fontId="22" fillId="0" borderId="0" xfId="57" applyNumberFormat="1" applyFont="1" applyFill="1" applyBorder="1" applyAlignment="1" applyProtection="1">
      <alignment horizontal="left" vertical="top" wrapText="1"/>
      <protection/>
    </xf>
    <xf numFmtId="49" fontId="21" fillId="0" borderId="0" xfId="57" applyNumberFormat="1" applyFont="1" applyFill="1" applyBorder="1" applyAlignment="1" applyProtection="1">
      <alignment horizontal="left" vertical="top" wrapText="1"/>
      <protection/>
    </xf>
    <xf numFmtId="0" fontId="21" fillId="0" borderId="0" xfId="57" applyFont="1" applyFill="1" applyAlignment="1" applyProtection="1">
      <alignment horizontal="left" vertical="center"/>
      <protection hidden="1"/>
    </xf>
    <xf numFmtId="1" fontId="22" fillId="0" borderId="0" xfId="57" applyNumberFormat="1" applyFont="1" applyFill="1" applyAlignment="1" applyProtection="1">
      <alignment horizontal="left"/>
      <protection/>
    </xf>
    <xf numFmtId="49" fontId="13" fillId="0" borderId="0" xfId="57" applyNumberFormat="1" applyFont="1" applyFill="1" applyBorder="1" applyAlignment="1" applyProtection="1">
      <alignment horizontal="left" vertical="top" wrapText="1"/>
      <protection/>
    </xf>
    <xf numFmtId="0" fontId="10" fillId="0" borderId="0" xfId="57" applyFont="1" applyFill="1" applyProtection="1">
      <alignment/>
      <protection hidden="1"/>
    </xf>
    <xf numFmtId="49" fontId="21" fillId="0" borderId="0" xfId="57" applyNumberFormat="1" applyFont="1" applyFill="1" applyAlignment="1" applyProtection="1">
      <alignment/>
      <protection hidden="1"/>
    </xf>
    <xf numFmtId="49" fontId="21" fillId="0" borderId="0" xfId="57" applyNumberFormat="1" applyFont="1" applyFill="1" applyBorder="1" applyAlignment="1" applyProtection="1">
      <alignment/>
      <protection hidden="1"/>
    </xf>
    <xf numFmtId="0" fontId="21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Fill="1" applyBorder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 hidden="1"/>
    </xf>
    <xf numFmtId="0" fontId="22" fillId="0" borderId="0" xfId="57" applyFont="1" applyFill="1" applyBorder="1" applyAlignment="1" applyProtection="1">
      <alignment horizontal="left" vertical="top" wrapText="1"/>
      <protection/>
    </xf>
    <xf numFmtId="49" fontId="10" fillId="0" borderId="0" xfId="57" applyNumberFormat="1" applyFont="1" applyFill="1" applyAlignment="1" applyProtection="1">
      <alignment/>
      <protection hidden="1"/>
    </xf>
    <xf numFmtId="49" fontId="21" fillId="0" borderId="0" xfId="57" applyNumberFormat="1" applyFont="1" applyFill="1" applyBorder="1" applyAlignment="1" applyProtection="1">
      <alignment horizontal="left" vertical="center"/>
      <protection hidden="1"/>
    </xf>
    <xf numFmtId="49" fontId="22" fillId="0" borderId="0" xfId="57" applyNumberFormat="1" applyFont="1" applyFill="1" applyAlignment="1" applyProtection="1">
      <alignment horizontal="center" vertical="center"/>
      <protection hidden="1"/>
    </xf>
    <xf numFmtId="0" fontId="27" fillId="0" borderId="0" xfId="56" applyFont="1" applyAlignment="1" applyProtection="1">
      <alignment/>
      <protection hidden="1"/>
    </xf>
    <xf numFmtId="0" fontId="0" fillId="0" borderId="0" xfId="56" applyBorder="1" applyProtection="1">
      <alignment/>
      <protection hidden="1"/>
    </xf>
    <xf numFmtId="0" fontId="0" fillId="0" borderId="0" xfId="57" applyFill="1" applyProtection="1">
      <alignment/>
      <protection hidden="1"/>
    </xf>
    <xf numFmtId="0" fontId="0" fillId="0" borderId="0" xfId="56" applyProtection="1">
      <alignment/>
      <protection hidden="1"/>
    </xf>
    <xf numFmtId="0" fontId="0" fillId="33" borderId="0" xfId="56" applyFill="1" applyProtection="1">
      <alignment/>
      <protection hidden="1"/>
    </xf>
    <xf numFmtId="0" fontId="0" fillId="0" borderId="0" xfId="56" applyAlignment="1" applyProtection="1">
      <alignment horizontal="center" vertical="center"/>
      <protection hidden="1"/>
    </xf>
    <xf numFmtId="0" fontId="0" fillId="0" borderId="0" xfId="57">
      <alignment/>
      <protection/>
    </xf>
    <xf numFmtId="49" fontId="15" fillId="0" borderId="10" xfId="56" applyNumberFormat="1" applyFont="1" applyBorder="1" applyAlignment="1" applyProtection="1">
      <alignment horizontal="center" vertical="center" shrinkToFit="1"/>
      <protection hidden="1"/>
    </xf>
    <xf numFmtId="49" fontId="15" fillId="0" borderId="15" xfId="56" applyNumberFormat="1" applyFont="1" applyBorder="1" applyAlignment="1" applyProtection="1">
      <alignment horizontal="center" vertical="center" shrinkToFit="1"/>
      <protection hidden="1"/>
    </xf>
    <xf numFmtId="1" fontId="1" fillId="33" borderId="10" xfId="56" applyNumberFormat="1" applyFont="1" applyFill="1" applyBorder="1" applyAlignment="1" applyProtection="1">
      <alignment horizontal="center" vertical="center" shrinkToFit="1"/>
      <protection hidden="1"/>
    </xf>
    <xf numFmtId="0" fontId="1" fillId="33" borderId="10" xfId="56" applyFont="1" applyFill="1" applyBorder="1" applyAlignment="1" applyProtection="1">
      <alignment horizontal="center" vertical="center" shrinkToFit="1"/>
      <protection hidden="1"/>
    </xf>
    <xf numFmtId="1" fontId="0" fillId="0" borderId="0" xfId="56" applyNumberFormat="1" applyAlignment="1" applyProtection="1">
      <alignment horizontal="center" vertical="center"/>
      <protection hidden="1"/>
    </xf>
    <xf numFmtId="169" fontId="31" fillId="34" borderId="19" xfId="56" applyNumberFormat="1" applyFont="1" applyFill="1" applyBorder="1" applyAlignment="1" applyProtection="1">
      <alignment horizontal="center" vertical="center" shrinkToFit="1"/>
      <protection hidden="1"/>
    </xf>
    <xf numFmtId="164" fontId="31" fillId="34" borderId="20" xfId="56" applyNumberFormat="1" applyFont="1" applyFill="1" applyBorder="1" applyAlignment="1" applyProtection="1">
      <alignment horizontal="center" vertical="center" shrinkToFit="1"/>
      <protection hidden="1"/>
    </xf>
    <xf numFmtId="164" fontId="31" fillId="34" borderId="21" xfId="56" applyNumberFormat="1" applyFont="1" applyFill="1" applyBorder="1" applyAlignment="1" applyProtection="1">
      <alignment horizontal="center" vertical="center" shrinkToFit="1"/>
      <protection hidden="1"/>
    </xf>
    <xf numFmtId="164" fontId="31" fillId="34" borderId="22" xfId="56" applyNumberFormat="1" applyFont="1" applyFill="1" applyBorder="1" applyAlignment="1" applyProtection="1">
      <alignment horizontal="center" vertical="center" shrinkToFit="1"/>
      <protection hidden="1"/>
    </xf>
    <xf numFmtId="164" fontId="31" fillId="34" borderId="23" xfId="56" applyNumberFormat="1" applyFont="1" applyFill="1" applyBorder="1" applyAlignment="1" applyProtection="1">
      <alignment horizontal="center" vertical="center" shrinkToFit="1"/>
      <protection hidden="1"/>
    </xf>
    <xf numFmtId="164" fontId="31" fillId="34" borderId="19" xfId="56" applyNumberFormat="1" applyFont="1" applyFill="1" applyBorder="1" applyAlignment="1" applyProtection="1">
      <alignment horizontal="center" vertical="center" shrinkToFit="1"/>
      <protection hidden="1"/>
    </xf>
    <xf numFmtId="164" fontId="31" fillId="34" borderId="24" xfId="56" applyNumberFormat="1" applyFont="1" applyFill="1" applyBorder="1" applyAlignment="1" applyProtection="1">
      <alignment horizontal="center" vertical="center" shrinkToFit="1"/>
      <protection hidden="1"/>
    </xf>
    <xf numFmtId="164" fontId="31" fillId="34" borderId="25" xfId="56" applyNumberFormat="1" applyFont="1" applyFill="1" applyBorder="1" applyAlignment="1" applyProtection="1">
      <alignment horizontal="center" vertical="center" shrinkToFit="1"/>
      <protection hidden="1"/>
    </xf>
    <xf numFmtId="0" fontId="31" fillId="0" borderId="0" xfId="56" applyFont="1" applyBorder="1" applyAlignment="1" applyProtection="1">
      <alignment shrinkToFit="1"/>
      <protection hidden="1"/>
    </xf>
    <xf numFmtId="49" fontId="0" fillId="33" borderId="0" xfId="56" applyNumberFormat="1" applyFill="1" applyProtection="1">
      <alignment/>
      <protection hidden="1"/>
    </xf>
    <xf numFmtId="49" fontId="0" fillId="33" borderId="0" xfId="56" applyNumberFormat="1" applyFill="1" applyAlignment="1" applyProtection="1">
      <alignment vertical="top" wrapText="1"/>
      <protection hidden="1"/>
    </xf>
    <xf numFmtId="49" fontId="0" fillId="0" borderId="0" xfId="56" applyNumberFormat="1" applyAlignment="1" applyProtection="1">
      <alignment vertical="top" wrapText="1"/>
      <protection hidden="1"/>
    </xf>
    <xf numFmtId="49" fontId="0" fillId="0" borderId="0" xfId="56" applyNumberFormat="1" applyProtection="1">
      <alignment/>
      <protection hidden="1"/>
    </xf>
    <xf numFmtId="0" fontId="32" fillId="0" borderId="0" xfId="56" applyNumberFormat="1" applyFont="1" applyProtection="1">
      <alignment/>
      <protection hidden="1"/>
    </xf>
    <xf numFmtId="49" fontId="5" fillId="35" borderId="14" xfId="56" applyNumberFormat="1" applyFont="1" applyFill="1" applyBorder="1" applyAlignment="1" applyProtection="1">
      <alignment horizontal="center"/>
      <protection hidden="1"/>
    </xf>
    <xf numFmtId="49" fontId="7" fillId="35" borderId="14" xfId="56" applyNumberFormat="1" applyFont="1" applyFill="1" applyBorder="1" applyAlignment="1" applyProtection="1">
      <alignment horizontal="center"/>
      <protection hidden="1"/>
    </xf>
    <xf numFmtId="0" fontId="0" fillId="35" borderId="14" xfId="56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wrapText="1"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 textRotation="90"/>
      <protection hidden="1"/>
    </xf>
    <xf numFmtId="1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16" xfId="0" applyFont="1" applyFill="1" applyBorder="1" applyAlignment="1" applyProtection="1">
      <alignment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vertical="top" wrapText="1"/>
      <protection hidden="1"/>
    </xf>
    <xf numFmtId="49" fontId="0" fillId="0" borderId="0" xfId="0" applyNumberFormat="1" applyFont="1" applyFill="1" applyAlignment="1" applyProtection="1">
      <alignment/>
      <protection hidden="1"/>
    </xf>
    <xf numFmtId="49" fontId="0" fillId="0" borderId="0" xfId="0" applyNumberFormat="1" applyFont="1" applyFill="1" applyAlignment="1" applyProtection="1">
      <alignment horizontal="left" indent="1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indent="1"/>
      <protection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1" fontId="34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32" borderId="11" xfId="0" applyFont="1" applyFill="1" applyBorder="1" applyAlignment="1">
      <alignment horizontal="center"/>
    </xf>
    <xf numFmtId="0" fontId="3" fillId="32" borderId="10" xfId="0" applyFont="1" applyFill="1" applyBorder="1" applyAlignment="1" quotePrefix="1">
      <alignment horizontal="center"/>
    </xf>
    <xf numFmtId="1" fontId="34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34" fillId="32" borderId="11" xfId="0" applyNumberFormat="1" applyFont="1" applyFill="1" applyBorder="1" applyAlignment="1" applyProtection="1">
      <alignment horizontal="center" vertical="center" shrinkToFit="1"/>
      <protection/>
    </xf>
    <xf numFmtId="170" fontId="34" fillId="32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32" borderId="10" xfId="0" applyFont="1" applyFill="1" applyBorder="1" applyAlignment="1" quotePrefix="1">
      <alignment horizontal="center"/>
    </xf>
    <xf numFmtId="1" fontId="23" fillId="32" borderId="11" xfId="0" applyNumberFormat="1" applyFont="1" applyFill="1" applyBorder="1" applyAlignment="1" applyProtection="1">
      <alignment horizontal="center" vertical="center" shrinkToFit="1"/>
      <protection hidden="1"/>
    </xf>
    <xf numFmtId="1" fontId="23" fillId="32" borderId="11" xfId="0" applyNumberFormat="1" applyFont="1" applyFill="1" applyBorder="1" applyAlignment="1" applyProtection="1">
      <alignment horizontal="center" vertical="center" shrinkToFit="1"/>
      <protection/>
    </xf>
    <xf numFmtId="0" fontId="2" fillId="32" borderId="11" xfId="0" applyFont="1" applyFill="1" applyBorder="1" applyAlignment="1">
      <alignment horizontal="center"/>
    </xf>
    <xf numFmtId="170" fontId="23" fillId="32" borderId="11" xfId="0" applyNumberFormat="1" applyFont="1" applyFill="1" applyBorder="1" applyAlignment="1" applyProtection="1">
      <alignment horizontal="center" vertical="center" shrinkToFit="1"/>
      <protection hidden="1"/>
    </xf>
    <xf numFmtId="49" fontId="3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" fontId="3" fillId="32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 applyProtection="1">
      <alignment horizontal="center" shrinkToFit="1"/>
      <protection hidden="1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1" fontId="23" fillId="0" borderId="10" xfId="0" applyNumberFormat="1" applyFont="1" applyFill="1" applyBorder="1" applyAlignment="1" applyProtection="1">
      <alignment horizontal="center" shrinkToFit="1"/>
      <protection hidden="1"/>
    </xf>
    <xf numFmtId="1" fontId="23" fillId="18" borderId="10" xfId="0" applyNumberFormat="1" applyFont="1" applyFill="1" applyBorder="1" applyAlignment="1" applyProtection="1">
      <alignment horizontal="center" shrinkToFit="1"/>
      <protection hidden="1"/>
    </xf>
    <xf numFmtId="1" fontId="23" fillId="32" borderId="10" xfId="0" applyNumberFormat="1" applyFont="1" applyFill="1" applyBorder="1" applyAlignment="1" applyProtection="1">
      <alignment horizontal="center" shrinkToFit="1"/>
      <protection hidden="1"/>
    </xf>
    <xf numFmtId="1" fontId="2" fillId="0" borderId="11" xfId="0" applyNumberFormat="1" applyFont="1" applyFill="1" applyBorder="1" applyAlignment="1">
      <alignment horizontal="center"/>
    </xf>
    <xf numFmtId="49" fontId="35" fillId="0" borderId="10" xfId="0" applyNumberFormat="1" applyFont="1" applyBorder="1" applyAlignment="1" quotePrefix="1">
      <alignment horizontal="center" vertical="center"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1" fontId="0" fillId="0" borderId="2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1" fillId="0" borderId="0" xfId="57" applyFont="1" applyFill="1" applyBorder="1" applyAlignment="1" applyProtection="1">
      <alignment horizontal="left" vertical="top" wrapText="1"/>
      <protection/>
    </xf>
    <xf numFmtId="0" fontId="21" fillId="0" borderId="0" xfId="57" applyFont="1" applyFill="1" applyBorder="1" applyAlignment="1" applyProtection="1">
      <alignment horizontal="left"/>
      <protection hidden="1"/>
    </xf>
    <xf numFmtId="0" fontId="21" fillId="0" borderId="0" xfId="57" applyFont="1" applyAlignment="1">
      <alignment/>
      <protection/>
    </xf>
    <xf numFmtId="49" fontId="21" fillId="0" borderId="0" xfId="57" applyNumberFormat="1" applyFont="1" applyFill="1" applyAlignment="1" applyProtection="1">
      <alignment horizontal="left"/>
      <protection hidden="1"/>
    </xf>
    <xf numFmtId="0" fontId="21" fillId="0" borderId="0" xfId="57" applyFont="1" applyFill="1">
      <alignment/>
      <protection/>
    </xf>
    <xf numFmtId="0" fontId="36" fillId="0" borderId="0" xfId="57" applyFont="1" applyFill="1" applyBorder="1" applyAlignment="1" applyProtection="1">
      <alignment horizontal="left"/>
      <protection hidden="1"/>
    </xf>
    <xf numFmtId="0" fontId="36" fillId="0" borderId="0" xfId="57" applyFont="1" applyFill="1" applyAlignment="1" applyProtection="1">
      <alignment horizontal="left"/>
      <protection hidden="1"/>
    </xf>
    <xf numFmtId="0" fontId="36" fillId="0" borderId="0" xfId="57" applyFont="1" applyAlignment="1">
      <alignment horizontal="center"/>
      <protection/>
    </xf>
    <xf numFmtId="0" fontId="36" fillId="0" borderId="0" xfId="57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2" borderId="10" xfId="0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32" borderId="29" xfId="0" applyFont="1" applyFill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 wrapText="1"/>
    </xf>
    <xf numFmtId="0" fontId="3" fillId="32" borderId="15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18" borderId="15" xfId="0" applyFill="1" applyBorder="1" applyAlignment="1">
      <alignment wrapText="1"/>
    </xf>
    <xf numFmtId="0" fontId="0" fillId="32" borderId="15" xfId="0" applyFill="1" applyBorder="1" applyAlignment="1">
      <alignment wrapText="1"/>
    </xf>
    <xf numFmtId="0" fontId="0" fillId="18" borderId="15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1" fontId="34" fillId="32" borderId="16" xfId="0" applyNumberFormat="1" applyFont="1" applyFill="1" applyBorder="1" applyAlignment="1" applyProtection="1">
      <alignment horizontal="center" vertical="center" shrinkToFit="1"/>
      <protection hidden="1"/>
    </xf>
    <xf numFmtId="1" fontId="23" fillId="32" borderId="16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3" fillId="32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0" fontId="0" fillId="18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 quotePrefix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18" borderId="10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quotePrefix="1">
      <alignment horizontal="center"/>
    </xf>
    <xf numFmtId="49" fontId="23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10" xfId="0" applyNumberFormat="1" applyFont="1" applyFill="1" applyBorder="1" applyAlignment="1" applyProtection="1">
      <alignment horizontal="left" vertical="top" wrapText="1"/>
      <protection hidden="1"/>
    </xf>
    <xf numFmtId="0" fontId="0" fillId="0" borderId="10" xfId="54" applyBorder="1" applyAlignment="1">
      <alignment horizontal="left"/>
      <protection/>
    </xf>
    <xf numFmtId="49" fontId="5" fillId="0" borderId="10" xfId="54" applyNumberFormat="1" applyFont="1" applyFill="1" applyBorder="1" applyAlignment="1" applyProtection="1">
      <alignment horizontal="left" vertical="top" wrapText="1"/>
      <protection/>
    </xf>
    <xf numFmtId="0" fontId="0" fillId="0" borderId="10" xfId="54" applyFont="1" applyBorder="1" applyAlignment="1" quotePrefix="1">
      <alignment horizontal="center"/>
      <protection/>
    </xf>
    <xf numFmtId="1" fontId="5" fillId="0" borderId="10" xfId="54" applyNumberFormat="1" applyFont="1" applyFill="1" applyBorder="1" applyAlignment="1" applyProtection="1" quotePrefix="1">
      <alignment horizontal="center" vertical="center" shrinkToFit="1"/>
      <protection hidden="1"/>
    </xf>
    <xf numFmtId="1" fontId="5" fillId="0" borderId="10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0" xfId="54" applyNumberFormat="1" applyFont="1" applyFill="1" applyBorder="1" applyAlignment="1" applyProtection="1">
      <alignment horizontal="center" vertical="center" shrinkToFit="1"/>
      <protection/>
    </xf>
    <xf numFmtId="170" fontId="5" fillId="0" borderId="10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5" applyFill="1" applyAlignment="1" applyProtection="1">
      <alignment horizontal="center" vertical="top"/>
      <protection/>
    </xf>
    <xf numFmtId="0" fontId="0" fillId="0" borderId="0" xfId="55" applyFont="1" applyAlignment="1">
      <alignment wrapText="1"/>
      <protection/>
    </xf>
    <xf numFmtId="49" fontId="23" fillId="0" borderId="10" xfId="54" applyNumberFormat="1" applyFont="1" applyFill="1" applyBorder="1" applyAlignment="1" applyProtection="1">
      <alignment horizontal="left" vertical="top" wrapText="1"/>
      <protection/>
    </xf>
    <xf numFmtId="49" fontId="2" fillId="0" borderId="10" xfId="54" applyNumberFormat="1" applyFont="1" applyBorder="1" applyAlignment="1">
      <alignment horizontal="center"/>
      <protection/>
    </xf>
    <xf numFmtId="1" fontId="23" fillId="0" borderId="10" xfId="54" applyNumberFormat="1" applyFont="1" applyFill="1" applyBorder="1" applyAlignment="1" applyProtection="1" quotePrefix="1">
      <alignment horizontal="center" vertical="center" shrinkToFit="1"/>
      <protection hidden="1"/>
    </xf>
    <xf numFmtId="49" fontId="2" fillId="0" borderId="10" xfId="0" applyNumberFormat="1" applyFont="1" applyBorder="1" applyAlignment="1" quotePrefix="1">
      <alignment horizontal="center"/>
    </xf>
    <xf numFmtId="0" fontId="0" fillId="0" borderId="10" xfId="54" applyFont="1" applyBorder="1" applyAlignment="1" quotePrefix="1">
      <alignment horizontal="center"/>
      <protection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56" applyNumberFormat="1" applyAlignment="1" applyProtection="1">
      <alignment horizontal="left" vertical="top" wrapText="1" indent="1"/>
      <protection hidden="1"/>
    </xf>
    <xf numFmtId="0" fontId="31" fillId="33" borderId="30" xfId="56" applyFont="1" applyFill="1" applyBorder="1" applyAlignment="1" applyProtection="1">
      <alignment horizontal="right" vertical="center" shrinkToFit="1"/>
      <protection hidden="1"/>
    </xf>
    <xf numFmtId="0" fontId="31" fillId="33" borderId="16" xfId="56" applyFont="1" applyFill="1" applyBorder="1" applyAlignment="1" applyProtection="1">
      <alignment horizontal="right" vertical="center" shrinkToFit="1"/>
      <protection hidden="1"/>
    </xf>
    <xf numFmtId="49" fontId="0" fillId="10" borderId="0" xfId="45" applyNumberFormat="1" applyFont="1" applyFill="1" applyAlignment="1" applyProtection="1">
      <alignment horizontal="left" vertical="top" wrapText="1" indent="1"/>
      <protection locked="0"/>
    </xf>
    <xf numFmtId="49" fontId="0" fillId="10" borderId="0" xfId="56" applyNumberFormat="1" applyFill="1" applyAlignment="1" applyProtection="1">
      <alignment horizontal="left" vertical="top" wrapText="1" indent="1"/>
      <protection locked="0"/>
    </xf>
    <xf numFmtId="169" fontId="29" fillId="37" borderId="31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32" xfId="56" applyFont="1" applyFill="1" applyBorder="1" applyAlignment="1" applyProtection="1">
      <alignment horizontal="center" vertical="center" shrinkToFit="1"/>
      <protection hidden="1"/>
    </xf>
    <xf numFmtId="169" fontId="29" fillId="37" borderId="33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34" xfId="56" applyFont="1" applyFill="1" applyBorder="1" applyAlignment="1" applyProtection="1">
      <alignment horizontal="center" vertical="center" shrinkToFit="1"/>
      <protection hidden="1"/>
    </xf>
    <xf numFmtId="169" fontId="29" fillId="37" borderId="35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36" xfId="56" applyNumberFormat="1" applyFont="1" applyFill="1" applyBorder="1" applyAlignment="1" applyProtection="1">
      <alignment horizontal="center" vertical="center" shrinkToFit="1"/>
      <protection hidden="1"/>
    </xf>
    <xf numFmtId="49" fontId="30" fillId="38" borderId="11" xfId="56" applyNumberFormat="1" applyFont="1" applyFill="1" applyBorder="1" applyAlignment="1" applyProtection="1">
      <alignment horizontal="center" vertical="center"/>
      <protection hidden="1"/>
    </xf>
    <xf numFmtId="49" fontId="30" fillId="38" borderId="13" xfId="56" applyNumberFormat="1" applyFont="1" applyFill="1" applyBorder="1" applyAlignment="1" applyProtection="1">
      <alignment horizontal="center" vertical="center"/>
      <protection hidden="1"/>
    </xf>
    <xf numFmtId="49" fontId="28" fillId="38" borderId="11" xfId="56" applyNumberFormat="1" applyFont="1" applyFill="1" applyBorder="1" applyAlignment="1" applyProtection="1">
      <alignment horizontal="center" vertical="center"/>
      <protection hidden="1"/>
    </xf>
    <xf numFmtId="49" fontId="28" fillId="38" borderId="13" xfId="56" applyNumberFormat="1" applyFont="1" applyFill="1" applyBorder="1" applyAlignment="1" applyProtection="1">
      <alignment horizontal="center" vertical="center"/>
      <protection hidden="1"/>
    </xf>
    <xf numFmtId="0" fontId="29" fillId="37" borderId="33" xfId="56" applyFont="1" applyFill="1" applyBorder="1" applyAlignment="1" applyProtection="1">
      <alignment horizontal="center" vertical="center" shrinkToFit="1"/>
      <protection hidden="1"/>
    </xf>
    <xf numFmtId="0" fontId="0" fillId="33" borderId="11" xfId="56" applyFill="1" applyBorder="1" applyAlignment="1" applyProtection="1">
      <alignment horizontal="center" vertical="center"/>
      <protection hidden="1"/>
    </xf>
    <xf numFmtId="0" fontId="0" fillId="33" borderId="13" xfId="56" applyFill="1" applyBorder="1" applyAlignment="1" applyProtection="1">
      <alignment horizontal="center" vertical="center"/>
      <protection hidden="1"/>
    </xf>
    <xf numFmtId="169" fontId="29" fillId="37" borderId="11" xfId="56" applyNumberFormat="1" applyFont="1" applyFill="1" applyBorder="1" applyAlignment="1" applyProtection="1">
      <alignment horizontal="center" vertical="center" shrinkToFit="1"/>
      <protection hidden="1"/>
    </xf>
    <xf numFmtId="169" fontId="29" fillId="37" borderId="13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29" xfId="56" applyFont="1" applyFill="1" applyBorder="1" applyAlignment="1" applyProtection="1">
      <alignment horizontal="center" vertical="center" shrinkToFit="1"/>
      <protection hidden="1"/>
    </xf>
    <xf numFmtId="0" fontId="29" fillId="37" borderId="37" xfId="56" applyFont="1" applyFill="1" applyBorder="1" applyAlignment="1" applyProtection="1">
      <alignment horizontal="center" vertical="center" shrinkToFit="1"/>
      <protection hidden="1"/>
    </xf>
    <xf numFmtId="1" fontId="29" fillId="37" borderId="31" xfId="56" applyNumberFormat="1" applyFont="1" applyFill="1" applyBorder="1" applyAlignment="1" applyProtection="1">
      <alignment horizontal="center" vertical="center" shrinkToFit="1"/>
      <protection hidden="1"/>
    </xf>
    <xf numFmtId="0" fontId="29" fillId="37" borderId="13" xfId="56" applyFont="1" applyFill="1" applyBorder="1" applyAlignment="1" applyProtection="1">
      <alignment horizontal="center" vertical="center" shrinkToFit="1"/>
      <protection hidden="1"/>
    </xf>
    <xf numFmtId="0" fontId="0" fillId="0" borderId="11" xfId="56" applyBorder="1" applyAlignment="1" applyProtection="1">
      <alignment horizontal="center" vertical="center"/>
      <protection hidden="1"/>
    </xf>
    <xf numFmtId="0" fontId="0" fillId="0" borderId="13" xfId="56" applyBorder="1" applyAlignment="1" applyProtection="1">
      <alignment horizontal="center" vertical="center"/>
      <protection hidden="1"/>
    </xf>
    <xf numFmtId="49" fontId="0" fillId="38" borderId="11" xfId="56" applyNumberFormat="1" applyFont="1" applyFill="1" applyBorder="1" applyAlignment="1" applyProtection="1">
      <alignment horizontal="center" vertical="center"/>
      <protection hidden="1"/>
    </xf>
    <xf numFmtId="49" fontId="0" fillId="38" borderId="13" xfId="56" applyNumberFormat="1" applyFont="1" applyFill="1" applyBorder="1" applyAlignment="1" applyProtection="1">
      <alignment horizontal="center" vertical="center"/>
      <protection hidden="1"/>
    </xf>
    <xf numFmtId="49" fontId="5" fillId="38" borderId="11" xfId="56" applyNumberFormat="1" applyFont="1" applyFill="1" applyBorder="1" applyAlignment="1" applyProtection="1">
      <alignment horizontal="center" vertical="center"/>
      <protection hidden="1"/>
    </xf>
    <xf numFmtId="49" fontId="5" fillId="38" borderId="13" xfId="56" applyNumberFormat="1" applyFont="1" applyFill="1" applyBorder="1" applyAlignment="1" applyProtection="1">
      <alignment horizontal="center" vertical="center"/>
      <protection hidden="1"/>
    </xf>
    <xf numFmtId="49" fontId="28" fillId="38" borderId="11" xfId="45" applyNumberFormat="1" applyFont="1" applyFill="1" applyBorder="1" applyAlignment="1" applyProtection="1">
      <alignment horizontal="center" vertical="center"/>
      <protection hidden="1"/>
    </xf>
    <xf numFmtId="49" fontId="28" fillId="38" borderId="13" xfId="45" applyNumberFormat="1" applyFont="1" applyFill="1" applyBorder="1" applyAlignment="1" applyProtection="1">
      <alignment horizontal="center" vertical="center"/>
      <protection hidden="1"/>
    </xf>
    <xf numFmtId="49" fontId="6" fillId="0" borderId="11" xfId="56" applyNumberFormat="1" applyFont="1" applyBorder="1" applyAlignment="1" applyProtection="1">
      <alignment horizontal="center" vertical="center" textRotation="90"/>
      <protection hidden="1"/>
    </xf>
    <xf numFmtId="49" fontId="6" fillId="0" borderId="13" xfId="56" applyNumberFormat="1" applyFont="1" applyBorder="1" applyAlignment="1" applyProtection="1">
      <alignment horizontal="center" vertical="center" textRotation="90"/>
      <protection hidden="1"/>
    </xf>
    <xf numFmtId="0" fontId="0" fillId="33" borderId="15" xfId="56" applyFill="1" applyBorder="1" applyAlignment="1" applyProtection="1">
      <alignment horizontal="center" vertical="center" wrapText="1"/>
      <protection hidden="1"/>
    </xf>
    <xf numFmtId="0" fontId="0" fillId="33" borderId="27" xfId="56" applyFill="1" applyBorder="1" applyAlignment="1" applyProtection="1">
      <alignment horizontal="center" vertical="center" wrapText="1"/>
      <protection hidden="1"/>
    </xf>
    <xf numFmtId="0" fontId="0" fillId="33" borderId="10" xfId="56" applyFont="1" applyFill="1" applyBorder="1" applyAlignment="1" applyProtection="1">
      <alignment horizontal="center" vertical="center" wrapText="1"/>
      <protection hidden="1"/>
    </xf>
    <xf numFmtId="0" fontId="0" fillId="33" borderId="11" xfId="56" applyFill="1" applyBorder="1" applyAlignment="1" applyProtection="1">
      <alignment horizontal="center" textRotation="90" wrapText="1"/>
      <protection hidden="1"/>
    </xf>
    <xf numFmtId="0" fontId="0" fillId="33" borderId="12" xfId="56" applyFill="1" applyBorder="1" applyAlignment="1" applyProtection="1">
      <alignment horizontal="center" textRotation="90" wrapText="1"/>
      <protection hidden="1"/>
    </xf>
    <xf numFmtId="0" fontId="0" fillId="33" borderId="13" xfId="56" applyFill="1" applyBorder="1" applyAlignment="1" applyProtection="1">
      <alignment horizontal="center" textRotation="90" wrapText="1"/>
      <protection hidden="1"/>
    </xf>
    <xf numFmtId="0" fontId="0" fillId="33" borderId="29" xfId="56" applyFill="1" applyBorder="1" applyAlignment="1" applyProtection="1">
      <alignment horizontal="center" vertical="center" wrapText="1"/>
      <protection hidden="1"/>
    </xf>
    <xf numFmtId="0" fontId="0" fillId="33" borderId="30" xfId="56" applyFill="1" applyBorder="1" applyAlignment="1" applyProtection="1">
      <alignment horizontal="center" vertical="center" wrapText="1"/>
      <protection hidden="1"/>
    </xf>
    <xf numFmtId="0" fontId="0" fillId="33" borderId="16" xfId="56" applyFill="1" applyBorder="1" applyAlignment="1" applyProtection="1">
      <alignment horizontal="center" vertical="center" wrapText="1"/>
      <protection hidden="1"/>
    </xf>
    <xf numFmtId="0" fontId="0" fillId="33" borderId="37" xfId="56" applyFill="1" applyBorder="1" applyAlignment="1" applyProtection="1">
      <alignment horizontal="center" vertical="center" wrapText="1"/>
      <protection hidden="1"/>
    </xf>
    <xf numFmtId="0" fontId="0" fillId="33" borderId="38" xfId="56" applyFill="1" applyBorder="1" applyAlignment="1" applyProtection="1">
      <alignment horizontal="center" vertical="center" wrapText="1"/>
      <protection hidden="1"/>
    </xf>
    <xf numFmtId="0" fontId="0" fillId="33" borderId="18" xfId="56" applyFill="1" applyBorder="1" applyAlignment="1" applyProtection="1">
      <alignment horizontal="center" vertical="center" wrapText="1"/>
      <protection hidden="1"/>
    </xf>
    <xf numFmtId="0" fontId="0" fillId="33" borderId="11" xfId="56" applyFont="1" applyFill="1" applyBorder="1" applyAlignment="1" applyProtection="1">
      <alignment horizontal="center" textRotation="90"/>
      <protection hidden="1"/>
    </xf>
    <xf numFmtId="0" fontId="0" fillId="33" borderId="12" xfId="56" applyFont="1" applyFill="1" applyBorder="1" applyAlignment="1" applyProtection="1">
      <alignment horizontal="center" textRotation="90"/>
      <protection hidden="1"/>
    </xf>
    <xf numFmtId="0" fontId="0" fillId="33" borderId="11" xfId="56" applyFill="1" applyBorder="1" applyAlignment="1" applyProtection="1">
      <alignment horizontal="center" textRotation="90"/>
      <protection hidden="1"/>
    </xf>
    <xf numFmtId="0" fontId="0" fillId="33" borderId="12" xfId="56" applyFill="1" applyBorder="1" applyAlignment="1" applyProtection="1">
      <alignment horizontal="center" textRotation="90"/>
      <protection hidden="1"/>
    </xf>
    <xf numFmtId="0" fontId="0" fillId="33" borderId="13" xfId="56" applyFill="1" applyBorder="1" applyAlignment="1" applyProtection="1">
      <alignment horizontal="center" textRotation="90"/>
      <protection hidden="1"/>
    </xf>
    <xf numFmtId="49" fontId="5" fillId="33" borderId="11" xfId="56" applyNumberFormat="1" applyFont="1" applyFill="1" applyBorder="1" applyAlignment="1" applyProtection="1">
      <alignment horizontal="center" textRotation="90" wrapText="1" shrinkToFit="1"/>
      <protection hidden="1"/>
    </xf>
    <xf numFmtId="49" fontId="5" fillId="33" borderId="13" xfId="56" applyNumberFormat="1" applyFont="1" applyFill="1" applyBorder="1" applyAlignment="1" applyProtection="1">
      <alignment horizontal="center" textRotation="90" wrapText="1" shrinkToFit="1"/>
      <protection hidden="1"/>
    </xf>
    <xf numFmtId="49" fontId="0" fillId="33" borderId="11" xfId="56" applyNumberFormat="1" applyFont="1" applyFill="1" applyBorder="1" applyAlignment="1" applyProtection="1">
      <alignment horizontal="center" textRotation="90" wrapText="1" shrinkToFit="1"/>
      <protection hidden="1"/>
    </xf>
    <xf numFmtId="49" fontId="0" fillId="33" borderId="13" xfId="56" applyNumberFormat="1" applyFont="1" applyFill="1" applyBorder="1" applyAlignment="1" applyProtection="1">
      <alignment horizontal="center" textRotation="90" wrapText="1" shrinkToFit="1"/>
      <protection hidden="1"/>
    </xf>
    <xf numFmtId="0" fontId="0" fillId="33" borderId="11" xfId="56" applyFont="1" applyFill="1" applyBorder="1" applyAlignment="1" applyProtection="1">
      <alignment horizontal="center" textRotation="90" wrapText="1" shrinkToFit="1"/>
      <protection hidden="1"/>
    </xf>
    <xf numFmtId="0" fontId="0" fillId="33" borderId="13" xfId="56" applyFont="1" applyFill="1" applyBorder="1" applyAlignment="1" applyProtection="1">
      <alignment horizontal="center" textRotation="90" wrapText="1" shrinkToFit="1"/>
      <protection hidden="1"/>
    </xf>
    <xf numFmtId="0" fontId="6" fillId="0" borderId="15" xfId="56" applyFont="1" applyBorder="1" applyAlignment="1" applyProtection="1">
      <alignment horizontal="center" vertical="center"/>
      <protection hidden="1"/>
    </xf>
    <xf numFmtId="0" fontId="6" fillId="0" borderId="26" xfId="56" applyFont="1" applyBorder="1" applyAlignment="1" applyProtection="1">
      <alignment horizontal="center" vertical="center"/>
      <protection hidden="1"/>
    </xf>
    <xf numFmtId="0" fontId="6" fillId="0" borderId="27" xfId="56" applyFont="1" applyBorder="1" applyAlignment="1" applyProtection="1">
      <alignment horizontal="center" vertical="center"/>
      <protection hidden="1"/>
    </xf>
    <xf numFmtId="0" fontId="6" fillId="0" borderId="10" xfId="56" applyFont="1" applyBorder="1" applyAlignment="1" applyProtection="1">
      <alignment horizontal="center" vertical="center"/>
      <protection hidden="1"/>
    </xf>
    <xf numFmtId="49" fontId="6" fillId="0" borderId="12" xfId="56" applyNumberFormat="1" applyFont="1" applyBorder="1" applyAlignment="1" applyProtection="1">
      <alignment horizontal="center" vertical="center" textRotation="90"/>
      <protection hidden="1"/>
    </xf>
    <xf numFmtId="0" fontId="5" fillId="0" borderId="10" xfId="56" applyFont="1" applyFill="1" applyBorder="1" applyAlignment="1" applyProtection="1">
      <alignment horizontal="center" vertical="center" textRotation="90"/>
      <protection hidden="1"/>
    </xf>
    <xf numFmtId="0" fontId="0" fillId="0" borderId="10" xfId="56" applyFill="1" applyBorder="1" applyAlignment="1" applyProtection="1">
      <alignment/>
      <protection hidden="1"/>
    </xf>
    <xf numFmtId="49" fontId="22" fillId="0" borderId="0" xfId="57" applyNumberFormat="1" applyFont="1" applyFill="1" applyBorder="1" applyAlignment="1" applyProtection="1">
      <alignment horizontal="left" vertical="center"/>
      <protection/>
    </xf>
    <xf numFmtId="0" fontId="26" fillId="0" borderId="0" xfId="56" applyFont="1" applyAlignment="1" applyProtection="1">
      <alignment horizontal="center" vertical="center"/>
      <protection hidden="1"/>
    </xf>
    <xf numFmtId="0" fontId="27" fillId="0" borderId="0" xfId="56" applyFont="1" applyAlignment="1" applyProtection="1">
      <alignment horizontal="center" vertical="center"/>
      <protection hidden="1"/>
    </xf>
    <xf numFmtId="0" fontId="21" fillId="0" borderId="0" xfId="57" applyFont="1" applyFill="1" applyBorder="1" applyAlignment="1" applyProtection="1">
      <alignment/>
      <protection hidden="1"/>
    </xf>
    <xf numFmtId="0" fontId="21" fillId="0" borderId="0" xfId="57" applyFont="1" applyFill="1" applyBorder="1" applyAlignment="1" applyProtection="1">
      <alignment horizontal="left" vertical="center"/>
      <protection hidden="1"/>
    </xf>
    <xf numFmtId="49" fontId="21" fillId="0" borderId="0" xfId="57" applyNumberFormat="1" applyFont="1" applyFill="1" applyBorder="1" applyAlignment="1" applyProtection="1">
      <alignment horizontal="left" vertical="center"/>
      <protection/>
    </xf>
    <xf numFmtId="49" fontId="21" fillId="0" borderId="0" xfId="57" applyNumberFormat="1" applyFont="1" applyFill="1" applyBorder="1" applyAlignment="1" applyProtection="1">
      <alignment horizontal="left" vertical="top"/>
      <protection hidden="1"/>
    </xf>
    <xf numFmtId="14" fontId="21" fillId="0" borderId="0" xfId="57" applyNumberFormat="1" applyFont="1" applyFill="1" applyAlignment="1" applyProtection="1">
      <alignment horizontal="left"/>
      <protection hidden="1"/>
    </xf>
    <xf numFmtId="0" fontId="21" fillId="0" borderId="0" xfId="57" applyFont="1" applyAlignment="1">
      <alignment horizontal="left"/>
      <protection/>
    </xf>
    <xf numFmtId="49" fontId="21" fillId="0" borderId="0" xfId="57" applyNumberFormat="1" applyFont="1" applyFill="1" applyBorder="1" applyAlignment="1" applyProtection="1">
      <alignment horizontal="left" vertical="top" wrapText="1"/>
      <protection/>
    </xf>
    <xf numFmtId="0" fontId="21" fillId="0" borderId="0" xfId="57" applyFont="1" applyFill="1" applyBorder="1" applyAlignment="1" applyProtection="1">
      <alignment horizontal="left" vertical="top" wrapText="1"/>
      <protection/>
    </xf>
    <xf numFmtId="49" fontId="20" fillId="0" borderId="0" xfId="57" applyNumberFormat="1" applyFont="1" applyFill="1" applyBorder="1" applyAlignment="1" applyProtection="1">
      <alignment horizontal="left" vertical="center"/>
      <protection/>
    </xf>
    <xf numFmtId="0" fontId="20" fillId="0" borderId="0" xfId="57" applyFont="1" applyAlignment="1">
      <alignment wrapText="1"/>
      <protection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38" xfId="0" applyFont="1" applyFill="1" applyBorder="1" applyAlignment="1" applyProtection="1">
      <alignment horizontal="center"/>
      <protection hidden="1"/>
    </xf>
    <xf numFmtId="0" fontId="0" fillId="0" borderId="3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textRotation="90" wrapText="1" shrinkToFit="1"/>
    </xf>
    <xf numFmtId="0" fontId="0" fillId="0" borderId="12" xfId="0" applyFont="1" applyBorder="1" applyAlignment="1">
      <alignment horizontal="center" textRotation="90" wrapText="1" shrinkToFit="1"/>
    </xf>
    <xf numFmtId="0" fontId="0" fillId="0" borderId="13" xfId="0" applyFont="1" applyBorder="1" applyAlignment="1">
      <alignment horizontal="center" textRotation="90" wrapText="1" shrinkToFit="1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0" fillId="0" borderId="12" xfId="0" applyBorder="1" applyAlignment="1">
      <alignment horizontal="center" wrapText="1"/>
    </xf>
    <xf numFmtId="0" fontId="18" fillId="0" borderId="29" xfId="0" applyNumberFormat="1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 vertical="center" textRotation="90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" fillId="0" borderId="10" xfId="0" applyFont="1" applyBorder="1" applyAlignment="1">
      <alignment textRotation="90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 wrapText="1"/>
    </xf>
    <xf numFmtId="0" fontId="0" fillId="0" borderId="0" xfId="0" applyNumberFormat="1" applyFill="1" applyBorder="1" applyAlignment="1" applyProtection="1">
      <alignment horizontal="justify" vertical="top" wrapText="1"/>
      <protection/>
    </xf>
    <xf numFmtId="0" fontId="9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 wrapText="1"/>
    </xf>
    <xf numFmtId="0" fontId="0" fillId="0" borderId="0" xfId="54" applyNumberForma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49" fontId="6" fillId="0" borderId="11" xfId="0" applyNumberFormat="1" applyFont="1" applyFill="1" applyBorder="1" applyAlignment="1" applyProtection="1">
      <alignment horizontal="center" vertical="center" textRotation="90"/>
      <protection hidden="1"/>
    </xf>
    <xf numFmtId="49" fontId="6" fillId="0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0" borderId="12" xfId="0" applyNumberFormat="1" applyFont="1" applyFill="1" applyBorder="1" applyAlignment="1" applyProtection="1">
      <alignment horizontal="center" vertical="center" textRotation="90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0" fillId="0" borderId="0" xfId="0" applyFont="1" applyFill="1" applyAlignment="1" applyProtection="1">
      <alignment/>
      <protection hidden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 textRotation="90"/>
      <protection hidden="1"/>
    </xf>
    <xf numFmtId="0" fontId="0" fillId="0" borderId="12" xfId="0" applyFont="1" applyFill="1" applyBorder="1" applyAlignment="1" applyProtection="1">
      <alignment horizontal="center" vertical="center" textRotation="90"/>
      <protection hidden="1"/>
    </xf>
    <xf numFmtId="0" fontId="0" fillId="0" borderId="13" xfId="0" applyFont="1" applyFill="1" applyBorder="1" applyAlignment="1" applyProtection="1">
      <alignment horizontal="center" vertical="center" textRotation="90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15" fillId="0" borderId="11" xfId="0" applyFont="1" applyFill="1" applyBorder="1" applyAlignment="1" applyProtection="1">
      <alignment horizontal="center" textRotation="90" wrapText="1"/>
      <protection hidden="1"/>
    </xf>
    <xf numFmtId="0" fontId="15" fillId="0" borderId="12" xfId="0" applyFont="1" applyFill="1" applyBorder="1" applyAlignment="1" applyProtection="1">
      <alignment horizontal="center" textRotation="90" wrapText="1"/>
      <protection hidden="1"/>
    </xf>
    <xf numFmtId="0" fontId="15" fillId="0" borderId="13" xfId="0" applyFont="1" applyFill="1" applyBorder="1" applyAlignment="1" applyProtection="1">
      <alignment horizontal="center" textRotation="90" wrapText="1"/>
      <protection hidden="1"/>
    </xf>
    <xf numFmtId="0" fontId="15" fillId="0" borderId="10" xfId="0" applyFont="1" applyFill="1" applyBorder="1" applyAlignment="1" applyProtection="1">
      <alignment horizontal="center" textRotation="90" wrapText="1" shrinkToFit="1"/>
      <protection hidden="1"/>
    </xf>
    <xf numFmtId="49" fontId="16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6" fillId="0" borderId="10" xfId="0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center" textRotation="90" wrapTex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49" fontId="15" fillId="0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left" textRotation="90" wrapText="1" shrinkToFi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textRotation="90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9" fontId="0" fillId="0" borderId="11" xfId="43" applyNumberFormat="1" applyFont="1" applyFill="1" applyBorder="1" applyAlignment="1" applyProtection="1">
      <alignment horizontal="center" vertical="center"/>
      <protection/>
    </xf>
    <xf numFmtId="49" fontId="0" fillId="0" borderId="13" xfId="43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wrapText="1" indent="1"/>
    </xf>
    <xf numFmtId="49" fontId="13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49" fontId="0" fillId="0" borderId="0" xfId="0" applyNumberFormat="1" applyFont="1" applyFill="1" applyAlignment="1" applyProtection="1">
      <alignment horizontal="left" vertical="top" wrapText="1" indent="1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49" fontId="0" fillId="0" borderId="0" xfId="43" applyNumberFormat="1" applyFont="1" applyFill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top" indent="1"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1" fontId="5" fillId="0" borderId="16" xfId="54" applyNumberFormat="1" applyFont="1" applyFill="1" applyBorder="1" applyAlignment="1" applyProtection="1" quotePrefix="1">
      <alignment horizontal="center" vertical="center" shrinkToFit="1"/>
      <protection hidden="1"/>
    </xf>
    <xf numFmtId="1" fontId="5" fillId="0" borderId="11" xfId="54" applyNumberFormat="1" applyFont="1" applyFill="1" applyBorder="1" applyAlignment="1" applyProtection="1">
      <alignment horizontal="center" vertical="center" shrinkToFit="1"/>
      <protection/>
    </xf>
    <xf numFmtId="1" fontId="5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5" fillId="0" borderId="11" xfId="54" applyNumberFormat="1" applyFont="1" applyFill="1" applyBorder="1" applyAlignment="1" applyProtection="1">
      <alignment horizontal="center" vertical="center" shrinkToFit="1"/>
      <protection hidden="1"/>
    </xf>
    <xf numFmtId="1" fontId="5" fillId="0" borderId="11" xfId="54" applyNumberFormat="1" applyFont="1" applyFill="1" applyBorder="1" applyAlignment="1" applyProtection="1" quotePrefix="1">
      <alignment horizontal="center" vertical="center" shrinkToFit="1"/>
      <protection hidden="1"/>
    </xf>
    <xf numFmtId="170" fontId="5" fillId="0" borderId="11" xfId="54" applyNumberFormat="1" applyFont="1" applyFill="1" applyBorder="1" applyAlignment="1" applyProtection="1">
      <alignment horizontal="center" vertical="center" shrinkToFit="1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Титул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Титул" xfId="56"/>
    <cellStyle name="Обычный_Уч.план 080110 (9 кл.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89"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4"/>
  <sheetViews>
    <sheetView view="pageBreakPreview" zoomScale="75" zoomScaleNormal="75" zoomScaleSheetLayoutView="75" zoomScalePageLayoutView="0" workbookViewId="0" topLeftCell="A1">
      <selection activeCell="Z9" sqref="Z9"/>
    </sheetView>
  </sheetViews>
  <sheetFormatPr defaultColWidth="9.00390625" defaultRowHeight="12.75"/>
  <cols>
    <col min="1" max="20" width="3.00390625" style="84" customWidth="1"/>
    <col min="21" max="21" width="1.37890625" style="84" customWidth="1"/>
    <col min="22" max="30" width="3.00390625" style="84" customWidth="1"/>
    <col min="31" max="31" width="2.75390625" style="84" customWidth="1"/>
    <col min="32" max="34" width="6.75390625" style="84" customWidth="1"/>
    <col min="35" max="35" width="24.625" style="84" customWidth="1"/>
    <col min="36" max="36" width="18.00390625" style="84" customWidth="1"/>
    <col min="37" max="37" width="6.75390625" style="84" customWidth="1"/>
    <col min="38" max="38" width="10.25390625" style="84" customWidth="1"/>
    <col min="39" max="40" width="8.625" style="84" customWidth="1"/>
    <col min="41" max="41" width="8.375" style="84" customWidth="1"/>
    <col min="42" max="42" width="8.375" style="84" hidden="1" customWidth="1"/>
    <col min="43" max="44" width="6.25390625" style="84" hidden="1" customWidth="1"/>
    <col min="45" max="45" width="6.25390625" style="84" customWidth="1"/>
    <col min="46" max="16384" width="9.125" style="84" customWidth="1"/>
  </cols>
  <sheetData>
    <row r="1" spans="1:51" ht="18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  <c r="AN1" s="83"/>
      <c r="AO1" s="83"/>
      <c r="AP1" s="83"/>
      <c r="AQ1" s="83"/>
      <c r="AR1" s="83"/>
      <c r="AS1" s="83"/>
      <c r="AT1" s="82"/>
      <c r="AU1" s="82"/>
      <c r="AV1" s="82"/>
      <c r="AW1" s="82"/>
      <c r="AX1" s="82"/>
      <c r="AY1" s="82"/>
    </row>
    <row r="2" spans="1:51" ht="18.75">
      <c r="A2" s="93"/>
      <c r="B2" s="225" t="s">
        <v>348</v>
      </c>
      <c r="C2" s="221"/>
      <c r="D2" s="221"/>
      <c r="E2" s="221"/>
      <c r="F2" s="221"/>
      <c r="G2" s="221"/>
      <c r="H2" s="221"/>
      <c r="I2" s="221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5"/>
      <c r="V2" s="85"/>
      <c r="W2" s="85"/>
      <c r="X2" s="85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226" t="s">
        <v>222</v>
      </c>
      <c r="AJ2" s="87"/>
      <c r="AK2" s="87"/>
      <c r="AL2" s="87"/>
      <c r="AM2" s="87"/>
      <c r="AN2" s="87"/>
      <c r="AO2" s="87"/>
      <c r="AP2" s="87"/>
      <c r="AQ2" s="88"/>
      <c r="AR2" s="87"/>
      <c r="AS2" s="89"/>
      <c r="AT2" s="87"/>
      <c r="AU2" s="87"/>
      <c r="AV2" s="85"/>
      <c r="AW2" s="85"/>
      <c r="AX2" s="82"/>
      <c r="AY2" s="82"/>
    </row>
    <row r="3" spans="1:51" ht="18.75">
      <c r="A3" s="87"/>
      <c r="B3" s="86" t="s">
        <v>333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5"/>
      <c r="V3" s="85"/>
      <c r="W3" s="85"/>
      <c r="X3" s="85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6" t="s">
        <v>327</v>
      </c>
      <c r="AJ3" s="86"/>
      <c r="AK3" s="86"/>
      <c r="AM3" s="86"/>
      <c r="AN3" s="86"/>
      <c r="AO3" s="86"/>
      <c r="AP3" s="86"/>
      <c r="AQ3" s="88"/>
      <c r="AR3" s="86"/>
      <c r="AS3" s="86"/>
      <c r="AT3" s="86"/>
      <c r="AU3" s="86"/>
      <c r="AV3" s="85"/>
      <c r="AW3" s="85"/>
      <c r="AX3" s="82"/>
      <c r="AY3" s="82"/>
    </row>
    <row r="4" spans="1:51" ht="18.75">
      <c r="A4" s="87"/>
      <c r="B4" s="86" t="s">
        <v>334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5"/>
      <c r="V4" s="85"/>
      <c r="W4" s="85"/>
      <c r="X4" s="85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6" t="s">
        <v>202</v>
      </c>
      <c r="AJ4" s="86"/>
      <c r="AL4" s="86"/>
      <c r="AM4" s="86"/>
      <c r="AN4" s="86"/>
      <c r="AO4" s="86"/>
      <c r="AP4" s="86"/>
      <c r="AQ4" s="88"/>
      <c r="AR4" s="86"/>
      <c r="AS4" s="86"/>
      <c r="AT4" s="86"/>
      <c r="AU4" s="86"/>
      <c r="AV4" s="85"/>
      <c r="AW4" s="85"/>
      <c r="AX4" s="82"/>
      <c r="AY4" s="82"/>
    </row>
    <row r="5" spans="1:51" ht="18.75">
      <c r="A5" s="87"/>
      <c r="B5" s="86"/>
      <c r="C5" s="86"/>
      <c r="D5" s="86" t="s">
        <v>414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5"/>
      <c r="V5" s="85"/>
      <c r="W5" s="85"/>
      <c r="X5" s="85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6" t="s">
        <v>414</v>
      </c>
      <c r="AJ5" s="86"/>
      <c r="AK5" s="86"/>
      <c r="AL5" s="86"/>
      <c r="AM5" s="86"/>
      <c r="AN5" s="86"/>
      <c r="AO5" s="86"/>
      <c r="AP5" s="86"/>
      <c r="AQ5" s="88"/>
      <c r="AR5" s="86"/>
      <c r="AS5" s="86"/>
      <c r="AT5" s="86"/>
      <c r="AU5" s="86"/>
      <c r="AV5" s="85"/>
      <c r="AW5" s="85"/>
      <c r="AX5" s="82"/>
      <c r="AY5" s="82"/>
    </row>
    <row r="6" spans="1:51" ht="18.75">
      <c r="A6" s="87"/>
      <c r="B6" s="87"/>
      <c r="C6" s="87"/>
      <c r="D6" s="87"/>
      <c r="E6" s="87"/>
      <c r="F6" s="87"/>
      <c r="G6" s="87"/>
      <c r="H6" s="87"/>
      <c r="I6" s="87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5"/>
      <c r="AW6" s="85"/>
      <c r="AX6" s="82"/>
      <c r="AY6" s="82"/>
    </row>
    <row r="7" spans="1:51" ht="18.75">
      <c r="A7" s="87"/>
      <c r="B7" s="87"/>
      <c r="C7" s="87"/>
      <c r="D7" s="87"/>
      <c r="E7" s="87"/>
      <c r="F7" s="87"/>
      <c r="G7" s="87"/>
      <c r="H7" s="87"/>
      <c r="I7" s="87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5"/>
      <c r="AW7" s="85"/>
      <c r="AX7" s="82"/>
      <c r="AY7" s="82"/>
    </row>
    <row r="8" spans="1:51" ht="18.75">
      <c r="A8" s="87"/>
      <c r="B8" s="87"/>
      <c r="C8" s="87"/>
      <c r="D8" s="87"/>
      <c r="E8" s="87"/>
      <c r="F8" s="87"/>
      <c r="G8" s="87"/>
      <c r="H8" s="87"/>
      <c r="I8" s="87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5"/>
      <c r="AW8" s="85"/>
      <c r="AX8" s="82"/>
      <c r="AY8" s="82"/>
    </row>
    <row r="9" spans="1:51" ht="18.75">
      <c r="A9" s="87"/>
      <c r="B9" s="87"/>
      <c r="C9" s="87"/>
      <c r="D9" s="87"/>
      <c r="E9" s="87"/>
      <c r="F9" s="87"/>
      <c r="G9" s="87"/>
      <c r="H9" s="87"/>
      <c r="I9" s="87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5"/>
      <c r="AW9" s="85"/>
      <c r="AX9" s="82"/>
      <c r="AY9" s="82"/>
    </row>
    <row r="10" spans="1:51" ht="18.75">
      <c r="A10" s="90"/>
      <c r="B10" s="90"/>
      <c r="C10" s="90"/>
      <c r="D10" s="90"/>
      <c r="E10" s="90"/>
      <c r="F10" s="90"/>
      <c r="G10" s="90"/>
      <c r="H10" s="90"/>
      <c r="I10" s="88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2" t="s">
        <v>203</v>
      </c>
      <c r="AG10" s="91"/>
      <c r="AH10" s="91"/>
      <c r="AI10" s="91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82"/>
      <c r="AU10" s="82"/>
      <c r="AV10" s="82"/>
      <c r="AW10" s="82"/>
      <c r="AX10" s="82"/>
      <c r="AY10" s="82"/>
    </row>
    <row r="11" spans="1:51" ht="18.75">
      <c r="A11" s="90"/>
      <c r="B11" s="90"/>
      <c r="C11" s="90"/>
      <c r="D11" s="90"/>
      <c r="E11" s="90"/>
      <c r="F11" s="90"/>
      <c r="G11" s="90"/>
      <c r="H11" s="90"/>
      <c r="I11" s="88"/>
      <c r="J11" s="91"/>
      <c r="K11" s="91"/>
      <c r="L11" s="91"/>
      <c r="M11" s="91"/>
      <c r="N11" s="91"/>
      <c r="O11" s="91"/>
      <c r="P11" s="88"/>
      <c r="Q11" s="88"/>
      <c r="R11" s="88"/>
      <c r="S11" s="88"/>
      <c r="T11" s="88"/>
      <c r="U11" s="88"/>
      <c r="V11" s="88"/>
      <c r="W11" s="91" t="s">
        <v>349</v>
      </c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2"/>
      <c r="AN11" s="91"/>
      <c r="AO11" s="91"/>
      <c r="AP11" s="93"/>
      <c r="AQ11" s="93"/>
      <c r="AR11" s="93"/>
      <c r="AS11" s="93"/>
      <c r="AT11" s="82"/>
      <c r="AU11" s="82"/>
      <c r="AV11" s="82"/>
      <c r="AW11" s="82"/>
      <c r="AX11" s="82"/>
      <c r="AY11" s="82"/>
    </row>
    <row r="12" spans="1:51" ht="18.75">
      <c r="A12" s="88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8" t="s">
        <v>326</v>
      </c>
      <c r="AG12" s="227"/>
      <c r="AH12" s="227"/>
      <c r="AI12" s="227"/>
      <c r="AJ12" s="227"/>
      <c r="AK12" s="94"/>
      <c r="AL12" s="94"/>
      <c r="AM12" s="93"/>
      <c r="AN12" s="93"/>
      <c r="AO12" s="93"/>
      <c r="AP12" s="93"/>
      <c r="AQ12" s="93"/>
      <c r="AR12" s="93"/>
      <c r="AS12" s="93"/>
      <c r="AT12" s="82"/>
      <c r="AU12" s="82"/>
      <c r="AV12" s="82"/>
      <c r="AW12" s="82"/>
      <c r="AX12" s="82"/>
      <c r="AY12" s="82"/>
    </row>
    <row r="13" spans="1:51" ht="18.75">
      <c r="A13" s="87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8" t="s">
        <v>223</v>
      </c>
      <c r="AG13" s="227"/>
      <c r="AH13" s="227"/>
      <c r="AI13" s="227"/>
      <c r="AJ13" s="227"/>
      <c r="AK13" s="94"/>
      <c r="AL13" s="94"/>
      <c r="AM13" s="93"/>
      <c r="AN13" s="93"/>
      <c r="AO13" s="93"/>
      <c r="AP13" s="93"/>
      <c r="AQ13" s="93"/>
      <c r="AR13" s="93"/>
      <c r="AS13" s="93"/>
      <c r="AT13" s="82"/>
      <c r="AU13" s="82"/>
      <c r="AV13" s="82"/>
      <c r="AW13" s="82"/>
      <c r="AX13" s="82"/>
      <c r="AY13" s="82"/>
    </row>
    <row r="14" spans="1:51" ht="18.75">
      <c r="A14" s="88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3"/>
      <c r="AN14" s="93"/>
      <c r="AO14" s="93"/>
      <c r="AP14" s="93"/>
      <c r="AQ14" s="93"/>
      <c r="AR14" s="93"/>
      <c r="AS14" s="93"/>
      <c r="AT14" s="82"/>
      <c r="AU14" s="82"/>
      <c r="AV14" s="82"/>
      <c r="AW14" s="82"/>
      <c r="AX14" s="82"/>
      <c r="AY14" s="82"/>
    </row>
    <row r="15" spans="1:51" ht="18.75">
      <c r="A15" s="87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3"/>
      <c r="AN15" s="93"/>
      <c r="AO15" s="93"/>
      <c r="AP15" s="93"/>
      <c r="AQ15" s="93"/>
      <c r="AR15" s="93"/>
      <c r="AS15" s="93"/>
      <c r="AT15" s="82"/>
      <c r="AU15" s="82"/>
      <c r="AV15" s="82"/>
      <c r="AW15" s="82"/>
      <c r="AX15" s="82"/>
      <c r="AY15" s="82"/>
    </row>
    <row r="16" spans="1:51" ht="18.75">
      <c r="A16" s="87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3"/>
      <c r="AN16" s="93"/>
      <c r="AO16" s="93"/>
      <c r="AP16" s="93"/>
      <c r="AQ16" s="93"/>
      <c r="AR16" s="93"/>
      <c r="AS16" s="93"/>
      <c r="AT16" s="82"/>
      <c r="AU16" s="82"/>
      <c r="AV16" s="82"/>
      <c r="AW16" s="82"/>
      <c r="AX16" s="82"/>
      <c r="AY16" s="82"/>
    </row>
    <row r="17" spans="1:51" ht="18.75">
      <c r="A17" s="87"/>
      <c r="B17" s="88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 t="s">
        <v>206</v>
      </c>
      <c r="AG17" s="94"/>
      <c r="AH17" s="94"/>
      <c r="AI17" s="94"/>
      <c r="AJ17" s="94"/>
      <c r="AK17" s="94"/>
      <c r="AL17" s="94"/>
      <c r="AM17" s="93"/>
      <c r="AN17" s="93"/>
      <c r="AO17" s="93"/>
      <c r="AP17" s="93"/>
      <c r="AQ17" s="93"/>
      <c r="AR17" s="93"/>
      <c r="AS17" s="93"/>
      <c r="AT17" s="82"/>
      <c r="AU17" s="82"/>
      <c r="AV17" s="82"/>
      <c r="AW17" s="82"/>
      <c r="AX17" s="82"/>
      <c r="AY17" s="82"/>
    </row>
    <row r="18" spans="1:51" ht="18.75">
      <c r="A18" s="87"/>
      <c r="B18" s="88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88"/>
      <c r="AA18" s="94"/>
      <c r="AB18" s="94"/>
      <c r="AC18" s="94"/>
      <c r="AD18" s="94"/>
      <c r="AE18" s="94"/>
      <c r="AF18" s="94" t="s">
        <v>328</v>
      </c>
      <c r="AG18" s="94"/>
      <c r="AH18" s="94"/>
      <c r="AI18" s="94"/>
      <c r="AJ18" s="94"/>
      <c r="AK18" s="94"/>
      <c r="AL18" s="94"/>
      <c r="AM18" s="93"/>
      <c r="AN18" s="93"/>
      <c r="AO18" s="93"/>
      <c r="AP18" s="93"/>
      <c r="AQ18" s="93"/>
      <c r="AR18" s="93"/>
      <c r="AS18" s="93"/>
      <c r="AT18" s="82"/>
      <c r="AU18" s="82"/>
      <c r="AV18" s="82"/>
      <c r="AW18" s="82"/>
      <c r="AX18" s="82"/>
      <c r="AY18" s="82"/>
    </row>
    <row r="19" spans="1:51" ht="18.75">
      <c r="A19" s="85"/>
      <c r="B19" s="85"/>
      <c r="C19" s="85"/>
      <c r="D19" s="88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87" t="s">
        <v>350</v>
      </c>
      <c r="AG19" s="95"/>
      <c r="AH19" s="95"/>
      <c r="AI19" s="95"/>
      <c r="AJ19" s="95"/>
      <c r="AK19" s="95"/>
      <c r="AL19" s="93"/>
      <c r="AM19" s="85"/>
      <c r="AN19" s="96"/>
      <c r="AO19" s="96"/>
      <c r="AP19" s="85"/>
      <c r="AQ19" s="85"/>
      <c r="AR19" s="85"/>
      <c r="AS19" s="85"/>
      <c r="AT19" s="82"/>
      <c r="AU19" s="82"/>
      <c r="AV19" s="82"/>
      <c r="AW19" s="82"/>
      <c r="AX19" s="82"/>
      <c r="AY19" s="82"/>
    </row>
    <row r="20" spans="1:51" ht="18.75">
      <c r="A20" s="85"/>
      <c r="B20" s="85"/>
      <c r="C20" s="85"/>
      <c r="D20" s="88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87"/>
      <c r="AG20" s="95"/>
      <c r="AH20" s="95"/>
      <c r="AI20" s="95"/>
      <c r="AJ20" s="95"/>
      <c r="AK20" s="95"/>
      <c r="AL20" s="93"/>
      <c r="AM20" s="85"/>
      <c r="AN20" s="96"/>
      <c r="AO20" s="96"/>
      <c r="AP20" s="85"/>
      <c r="AQ20" s="85"/>
      <c r="AR20" s="85"/>
      <c r="AS20" s="85"/>
      <c r="AT20" s="82"/>
      <c r="AU20" s="82"/>
      <c r="AV20" s="82"/>
      <c r="AW20" s="82"/>
      <c r="AX20" s="82"/>
      <c r="AY20" s="82"/>
    </row>
    <row r="21" spans="1:51" ht="18.75">
      <c r="A21" s="85"/>
      <c r="B21" s="85"/>
      <c r="C21" s="85"/>
      <c r="D21" s="88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87"/>
      <c r="AG21" s="95"/>
      <c r="AH21" s="95"/>
      <c r="AI21" s="95"/>
      <c r="AJ21" s="95"/>
      <c r="AK21" s="95"/>
      <c r="AL21" s="93"/>
      <c r="AM21" s="85"/>
      <c r="AN21" s="96"/>
      <c r="AO21" s="96"/>
      <c r="AP21" s="85"/>
      <c r="AQ21" s="85"/>
      <c r="AR21" s="85"/>
      <c r="AS21" s="85"/>
      <c r="AT21" s="82"/>
      <c r="AU21" s="82"/>
      <c r="AV21" s="82"/>
      <c r="AW21" s="82"/>
      <c r="AX21" s="82"/>
      <c r="AY21" s="82"/>
    </row>
    <row r="22" spans="1:51" ht="18.75">
      <c r="A22" s="85"/>
      <c r="B22" s="85"/>
      <c r="C22" s="85"/>
      <c r="D22" s="87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3"/>
      <c r="AM22" s="85"/>
      <c r="AN22" s="96"/>
      <c r="AO22" s="96"/>
      <c r="AP22" s="85"/>
      <c r="AQ22" s="85"/>
      <c r="AR22" s="85"/>
      <c r="AS22" s="85"/>
      <c r="AT22" s="82"/>
      <c r="AU22" s="82"/>
      <c r="AV22" s="82"/>
      <c r="AW22" s="82"/>
      <c r="AX22" s="82"/>
      <c r="AY22" s="82"/>
    </row>
    <row r="23" spans="1:51" ht="18.75">
      <c r="A23" s="85"/>
      <c r="B23" s="85"/>
      <c r="C23" s="85"/>
      <c r="D23" s="8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102" t="s">
        <v>346</v>
      </c>
      <c r="AF23" s="95"/>
      <c r="AG23" s="95"/>
      <c r="AH23" s="95"/>
      <c r="AI23" s="95"/>
      <c r="AJ23" s="383" t="s">
        <v>205</v>
      </c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</row>
    <row r="24" spans="1:51" ht="18.75">
      <c r="A24" s="85"/>
      <c r="B24" s="85"/>
      <c r="C24" s="85"/>
      <c r="D24" s="87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7" t="s">
        <v>59</v>
      </c>
      <c r="AF24" s="95"/>
      <c r="AG24" s="95"/>
      <c r="AH24" s="95"/>
      <c r="AI24" s="95"/>
      <c r="AJ24" s="378" t="s">
        <v>60</v>
      </c>
      <c r="AK24" s="378"/>
      <c r="AL24" s="378"/>
      <c r="AM24" s="378"/>
      <c r="AN24" s="97"/>
      <c r="AO24" s="97"/>
      <c r="AP24" s="85"/>
      <c r="AQ24" s="85"/>
      <c r="AR24" s="85"/>
      <c r="AS24" s="85"/>
      <c r="AT24" s="82"/>
      <c r="AU24" s="82"/>
      <c r="AV24" s="82"/>
      <c r="AW24" s="82"/>
      <c r="AX24" s="82"/>
      <c r="AY24" s="82"/>
    </row>
    <row r="25" spans="1:51" ht="21" customHeight="1">
      <c r="A25" s="85"/>
      <c r="B25" s="98"/>
      <c r="C25" s="377"/>
      <c r="D25" s="377"/>
      <c r="E25" s="377"/>
      <c r="F25" s="377"/>
      <c r="G25" s="377"/>
      <c r="H25" s="377"/>
      <c r="I25" s="377"/>
      <c r="J25" s="384"/>
      <c r="K25" s="384"/>
      <c r="L25" s="384"/>
      <c r="M25" s="384"/>
      <c r="N25" s="384"/>
      <c r="O25" s="99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382" t="s">
        <v>204</v>
      </c>
      <c r="AF25" s="385"/>
      <c r="AG25" s="385"/>
      <c r="AH25" s="385"/>
      <c r="AI25" s="385"/>
      <c r="AJ25" s="101" t="s">
        <v>207</v>
      </c>
      <c r="AK25" s="82"/>
      <c r="AL25" s="82"/>
      <c r="AM25" s="82"/>
      <c r="AN25" s="82"/>
      <c r="AO25" s="97"/>
      <c r="AP25" s="85"/>
      <c r="AQ25" s="85"/>
      <c r="AR25" s="102"/>
      <c r="AS25" s="102"/>
      <c r="AT25" s="82"/>
      <c r="AU25" s="82"/>
      <c r="AV25" s="82"/>
      <c r="AW25" s="82"/>
      <c r="AX25" s="82"/>
      <c r="AY25" s="82"/>
    </row>
    <row r="26" spans="1:51" ht="18.75">
      <c r="A26" s="85"/>
      <c r="B26" s="377"/>
      <c r="C26" s="377"/>
      <c r="D26" s="377"/>
      <c r="E26" s="377"/>
      <c r="F26" s="377"/>
      <c r="G26" s="377"/>
      <c r="H26" s="377"/>
      <c r="I26" s="98"/>
      <c r="J26" s="376"/>
      <c r="K26" s="376"/>
      <c r="L26" s="98"/>
      <c r="M26" s="98"/>
      <c r="N26" s="98"/>
      <c r="O26" s="98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2" t="s">
        <v>62</v>
      </c>
      <c r="AF26" s="101"/>
      <c r="AG26" s="82"/>
      <c r="AH26" s="222"/>
      <c r="AI26" s="222"/>
      <c r="AJ26" s="90" t="s">
        <v>208</v>
      </c>
      <c r="AK26" s="82"/>
      <c r="AL26" s="90"/>
      <c r="AM26" s="90"/>
      <c r="AN26" s="91"/>
      <c r="AO26" s="91"/>
      <c r="AP26" s="85"/>
      <c r="AQ26" s="85"/>
      <c r="AR26" s="85"/>
      <c r="AS26" s="85"/>
      <c r="AT26" s="82"/>
      <c r="AU26" s="82"/>
      <c r="AV26" s="82"/>
      <c r="AW26" s="82"/>
      <c r="AX26" s="82"/>
      <c r="AY26" s="82"/>
    </row>
    <row r="27" spans="1:51" ht="18.75">
      <c r="A27" s="85"/>
      <c r="B27" s="98"/>
      <c r="C27" s="377"/>
      <c r="D27" s="377"/>
      <c r="E27" s="377"/>
      <c r="F27" s="377"/>
      <c r="G27" s="377"/>
      <c r="H27" s="377"/>
      <c r="I27" s="377"/>
      <c r="J27" s="378"/>
      <c r="K27" s="378"/>
      <c r="L27" s="378"/>
      <c r="M27" s="378"/>
      <c r="N27" s="378"/>
      <c r="O27" s="99"/>
      <c r="P27" s="98"/>
      <c r="Q27" s="98"/>
      <c r="R27" s="98"/>
      <c r="S27" s="98"/>
      <c r="T27" s="98"/>
      <c r="U27" s="98"/>
      <c r="V27" s="98"/>
      <c r="W27" s="98"/>
      <c r="X27" s="98"/>
      <c r="Y27" s="85"/>
      <c r="Z27" s="85"/>
      <c r="AA27" s="85"/>
      <c r="AB27" s="85"/>
      <c r="AC27" s="85"/>
      <c r="AD27" s="85"/>
      <c r="AE27" s="85" t="s">
        <v>335</v>
      </c>
      <c r="AF27" s="85"/>
      <c r="AG27" s="223"/>
      <c r="AH27" s="101"/>
      <c r="AI27" s="101"/>
      <c r="AJ27" s="88"/>
      <c r="AK27" s="103"/>
      <c r="AL27" s="85"/>
      <c r="AM27" s="85"/>
      <c r="AN27" s="85"/>
      <c r="AO27" s="100"/>
      <c r="AP27" s="104"/>
      <c r="AQ27" s="105"/>
      <c r="AR27" s="104"/>
      <c r="AS27" s="104"/>
      <c r="AT27" s="88"/>
      <c r="AU27" s="88"/>
      <c r="AV27" s="88"/>
      <c r="AW27" s="88"/>
      <c r="AX27" s="88"/>
      <c r="AY27" s="88"/>
    </row>
    <row r="28" spans="1:51" ht="22.5" customHeight="1">
      <c r="A28" s="106"/>
      <c r="B28" s="107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108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382" t="s">
        <v>336</v>
      </c>
      <c r="AF28" s="382"/>
      <c r="AG28" s="382"/>
      <c r="AH28" s="382"/>
      <c r="AI28" s="382"/>
      <c r="AJ28" s="382" t="s">
        <v>330</v>
      </c>
      <c r="AK28" s="382"/>
      <c r="AL28" s="382"/>
      <c r="AM28" s="106"/>
      <c r="AN28" s="106"/>
      <c r="AO28" s="100"/>
      <c r="AP28" s="104"/>
      <c r="AQ28" s="104"/>
      <c r="AR28" s="104"/>
      <c r="AS28" s="104"/>
      <c r="AT28" s="88"/>
      <c r="AU28" s="88"/>
      <c r="AV28" s="88"/>
      <c r="AW28" s="88"/>
      <c r="AX28" s="88"/>
      <c r="AY28" s="88"/>
    </row>
    <row r="29" spans="1:51" ht="18.75">
      <c r="A29" s="106"/>
      <c r="B29" s="107"/>
      <c r="C29" s="109"/>
      <c r="D29" s="110"/>
      <c r="E29" s="110"/>
      <c r="F29" s="110"/>
      <c r="G29" s="110"/>
      <c r="H29" s="110"/>
      <c r="I29" s="98"/>
      <c r="J29" s="98"/>
      <c r="K29" s="111"/>
      <c r="L29" s="111"/>
      <c r="M29" s="111"/>
      <c r="N29" s="111"/>
      <c r="O29" s="111"/>
      <c r="P29" s="109"/>
      <c r="Q29" s="109"/>
      <c r="R29" s="109"/>
      <c r="S29" s="109"/>
      <c r="T29" s="109"/>
      <c r="U29" s="109"/>
      <c r="V29" s="109"/>
      <c r="W29" s="109"/>
      <c r="X29" s="109"/>
      <c r="Y29" s="88"/>
      <c r="Z29" s="88"/>
      <c r="AA29" s="88"/>
      <c r="AB29" s="88"/>
      <c r="AC29" s="88"/>
      <c r="AD29" s="88"/>
      <c r="AE29" s="224" t="s">
        <v>337</v>
      </c>
      <c r="AF29" s="220"/>
      <c r="AG29" s="106"/>
      <c r="AH29" s="220"/>
      <c r="AI29" s="220"/>
      <c r="AJ29" s="220" t="s">
        <v>347</v>
      </c>
      <c r="AK29" s="380"/>
      <c r="AL29" s="381"/>
      <c r="AM29" s="381"/>
      <c r="AN29" s="106"/>
      <c r="AO29" s="106"/>
      <c r="AP29" s="105"/>
      <c r="AQ29" s="105"/>
      <c r="AR29" s="105"/>
      <c r="AS29" s="112"/>
      <c r="AT29" s="88"/>
      <c r="AU29" s="88"/>
      <c r="AV29" s="88"/>
      <c r="AW29" s="88"/>
      <c r="AX29" s="88"/>
      <c r="AY29" s="88"/>
    </row>
    <row r="30" spans="1:51" ht="18.75">
      <c r="A30" s="106"/>
      <c r="B30" s="107"/>
      <c r="C30" s="113"/>
      <c r="D30" s="107"/>
      <c r="E30" s="98"/>
      <c r="F30" s="98"/>
      <c r="G30" s="113"/>
      <c r="H30" s="113"/>
      <c r="I30" s="113"/>
      <c r="J30" s="113"/>
      <c r="K30" s="113"/>
      <c r="L30" s="113"/>
      <c r="M30" s="113"/>
      <c r="N30" s="113"/>
      <c r="O30" s="113"/>
      <c r="P30" s="373"/>
      <c r="Q30" s="373"/>
      <c r="R30" s="373"/>
      <c r="S30" s="373"/>
      <c r="T30" s="373"/>
      <c r="U30" s="373"/>
      <c r="V30" s="373"/>
      <c r="W30" s="98"/>
      <c r="X30" s="98"/>
      <c r="Y30" s="114"/>
      <c r="Z30" s="114"/>
      <c r="AA30" s="114"/>
      <c r="AB30" s="106"/>
      <c r="AC30" s="106"/>
      <c r="AD30" s="106"/>
      <c r="AE30" s="106" t="s">
        <v>338</v>
      </c>
      <c r="AF30" s="106"/>
      <c r="AG30" s="106"/>
      <c r="AH30" s="106"/>
      <c r="AI30" s="106"/>
      <c r="AJ30" s="106" t="s">
        <v>403</v>
      </c>
      <c r="AK30" s="106"/>
      <c r="AL30" s="106"/>
      <c r="AM30" s="85"/>
      <c r="AN30" s="106"/>
      <c r="AO30" s="106"/>
      <c r="AP30" s="105"/>
      <c r="AQ30" s="112"/>
      <c r="AR30" s="105"/>
      <c r="AS30" s="112"/>
      <c r="AT30" s="88"/>
      <c r="AU30" s="88"/>
      <c r="AV30" s="88"/>
      <c r="AW30" s="88"/>
      <c r="AX30" s="88"/>
      <c r="AY30" s="88"/>
    </row>
    <row r="31" spans="1:113" s="117" customFormat="1" ht="18" customHeight="1" hidden="1" thickBot="1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5" t="s">
        <v>233</v>
      </c>
      <c r="AF31" s="375"/>
      <c r="AG31" s="375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5"/>
      <c r="AS31" s="375"/>
      <c r="AT31" s="115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</row>
    <row r="32" spans="1:113" s="117" customFormat="1" ht="12.75" customHeight="1" hidden="1" thickBo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8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</row>
    <row r="33" spans="1:113" s="117" customFormat="1" ht="12.75" hidden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8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</row>
    <row r="34" spans="1:113" ht="18" customHeight="1" hidden="1" thickBot="1">
      <c r="A34" s="366" t="s">
        <v>80</v>
      </c>
      <c r="B34" s="367"/>
      <c r="C34" s="368"/>
      <c r="D34" s="341" t="s">
        <v>81</v>
      </c>
      <c r="E34" s="366" t="s">
        <v>82</v>
      </c>
      <c r="F34" s="367"/>
      <c r="G34" s="367"/>
      <c r="H34" s="368"/>
      <c r="I34" s="341" t="s">
        <v>83</v>
      </c>
      <c r="J34" s="366" t="s">
        <v>84</v>
      </c>
      <c r="K34" s="367"/>
      <c r="L34" s="368"/>
      <c r="M34" s="341" t="s">
        <v>85</v>
      </c>
      <c r="N34" s="366" t="s">
        <v>86</v>
      </c>
      <c r="O34" s="367"/>
      <c r="P34" s="367"/>
      <c r="Q34" s="368"/>
      <c r="R34" s="369" t="s">
        <v>87</v>
      </c>
      <c r="S34" s="369"/>
      <c r="T34" s="369"/>
      <c r="U34" s="369"/>
      <c r="V34" s="341" t="s">
        <v>88</v>
      </c>
      <c r="W34" s="366" t="s">
        <v>89</v>
      </c>
      <c r="X34" s="367"/>
      <c r="Y34" s="367"/>
      <c r="Z34" s="341" t="s">
        <v>90</v>
      </c>
      <c r="AA34" s="366" t="s">
        <v>91</v>
      </c>
      <c r="AB34" s="367"/>
      <c r="AC34" s="367"/>
      <c r="AD34" s="367"/>
      <c r="AE34" s="371" t="s">
        <v>69</v>
      </c>
      <c r="AF34" s="349" t="s">
        <v>92</v>
      </c>
      <c r="AG34" s="350"/>
      <c r="AH34" s="350"/>
      <c r="AI34" s="350"/>
      <c r="AJ34" s="350"/>
      <c r="AK34" s="351"/>
      <c r="AL34" s="355" t="s">
        <v>142</v>
      </c>
      <c r="AM34" s="345" t="s">
        <v>224</v>
      </c>
      <c r="AN34" s="345"/>
      <c r="AO34" s="345"/>
      <c r="AP34" s="345"/>
      <c r="AQ34" s="346" t="s">
        <v>145</v>
      </c>
      <c r="AR34" s="357" t="s">
        <v>26</v>
      </c>
      <c r="AS34" s="357" t="s">
        <v>54</v>
      </c>
      <c r="AT34" s="120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</row>
    <row r="35" spans="1:113" ht="26.25" customHeight="1" hidden="1" thickBot="1">
      <c r="A35" s="341" t="s">
        <v>109</v>
      </c>
      <c r="B35" s="341" t="s">
        <v>110</v>
      </c>
      <c r="C35" s="341" t="s">
        <v>111</v>
      </c>
      <c r="D35" s="370"/>
      <c r="E35" s="341" t="s">
        <v>109</v>
      </c>
      <c r="F35" s="341" t="s">
        <v>110</v>
      </c>
      <c r="G35" s="341" t="s">
        <v>111</v>
      </c>
      <c r="H35" s="341" t="s">
        <v>112</v>
      </c>
      <c r="I35" s="370"/>
      <c r="J35" s="341" t="s">
        <v>100</v>
      </c>
      <c r="K35" s="341" t="s">
        <v>101</v>
      </c>
      <c r="L35" s="341" t="s">
        <v>102</v>
      </c>
      <c r="M35" s="370"/>
      <c r="N35" s="341" t="s">
        <v>113</v>
      </c>
      <c r="O35" s="341" t="s">
        <v>114</v>
      </c>
      <c r="P35" s="341" t="s">
        <v>115</v>
      </c>
      <c r="Q35" s="341" t="s">
        <v>116</v>
      </c>
      <c r="R35" s="341" t="s">
        <v>96</v>
      </c>
      <c r="S35" s="341" t="s">
        <v>97</v>
      </c>
      <c r="T35" s="341" t="s">
        <v>98</v>
      </c>
      <c r="U35" s="341" t="s">
        <v>99</v>
      </c>
      <c r="V35" s="370"/>
      <c r="W35" s="341" t="s">
        <v>100</v>
      </c>
      <c r="X35" s="341" t="s">
        <v>101</v>
      </c>
      <c r="Y35" s="341" t="s">
        <v>102</v>
      </c>
      <c r="Z35" s="370"/>
      <c r="AA35" s="341" t="s">
        <v>225</v>
      </c>
      <c r="AB35" s="341" t="s">
        <v>226</v>
      </c>
      <c r="AC35" s="341" t="s">
        <v>227</v>
      </c>
      <c r="AD35" s="341" t="s">
        <v>228</v>
      </c>
      <c r="AE35" s="372"/>
      <c r="AF35" s="352"/>
      <c r="AG35" s="353"/>
      <c r="AH35" s="353"/>
      <c r="AI35" s="353"/>
      <c r="AJ35" s="353"/>
      <c r="AK35" s="354"/>
      <c r="AL35" s="356"/>
      <c r="AM35" s="360" t="s">
        <v>229</v>
      </c>
      <c r="AN35" s="362" t="s">
        <v>230</v>
      </c>
      <c r="AO35" s="360" t="s">
        <v>231</v>
      </c>
      <c r="AP35" s="364" t="s">
        <v>122</v>
      </c>
      <c r="AQ35" s="347"/>
      <c r="AR35" s="358"/>
      <c r="AS35" s="358"/>
      <c r="AT35" s="120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</row>
    <row r="36" spans="1:113" ht="12.75" customHeight="1" hidden="1">
      <c r="A36" s="342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72"/>
      <c r="AF36" s="343" t="s">
        <v>123</v>
      </c>
      <c r="AG36" s="344"/>
      <c r="AH36" s="343" t="s">
        <v>124</v>
      </c>
      <c r="AI36" s="344"/>
      <c r="AJ36" s="343" t="s">
        <v>125</v>
      </c>
      <c r="AK36" s="344"/>
      <c r="AL36" s="356"/>
      <c r="AM36" s="361"/>
      <c r="AN36" s="363"/>
      <c r="AO36" s="361"/>
      <c r="AP36" s="365"/>
      <c r="AQ36" s="348"/>
      <c r="AR36" s="359"/>
      <c r="AS36" s="359"/>
      <c r="AT36" s="120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</row>
    <row r="37" spans="1:113" ht="12.75" customHeight="1" hidden="1">
      <c r="A37" s="122">
        <v>23</v>
      </c>
      <c r="B37" s="122">
        <v>24</v>
      </c>
      <c r="C37" s="122">
        <v>25</v>
      </c>
      <c r="D37" s="122">
        <v>26</v>
      </c>
      <c r="E37" s="122">
        <v>27</v>
      </c>
      <c r="F37" s="122">
        <v>28</v>
      </c>
      <c r="G37" s="122">
        <v>29</v>
      </c>
      <c r="H37" s="122">
        <v>30</v>
      </c>
      <c r="I37" s="122">
        <v>31</v>
      </c>
      <c r="J37" s="122">
        <v>32</v>
      </c>
      <c r="K37" s="122">
        <v>33</v>
      </c>
      <c r="L37" s="122">
        <v>34</v>
      </c>
      <c r="M37" s="122">
        <v>35</v>
      </c>
      <c r="N37" s="122">
        <v>36</v>
      </c>
      <c r="O37" s="122">
        <v>37</v>
      </c>
      <c r="P37" s="122">
        <v>38</v>
      </c>
      <c r="Q37" s="122">
        <v>39</v>
      </c>
      <c r="R37" s="122">
        <v>40</v>
      </c>
      <c r="S37" s="122">
        <v>41</v>
      </c>
      <c r="T37" s="122">
        <v>42</v>
      </c>
      <c r="U37" s="122">
        <v>43</v>
      </c>
      <c r="V37" s="122">
        <v>44</v>
      </c>
      <c r="W37" s="122">
        <v>45</v>
      </c>
      <c r="X37" s="122">
        <v>46</v>
      </c>
      <c r="Y37" s="122">
        <v>47</v>
      </c>
      <c r="Z37" s="122">
        <v>48</v>
      </c>
      <c r="AA37" s="122">
        <v>49</v>
      </c>
      <c r="AB37" s="122">
        <v>50</v>
      </c>
      <c r="AC37" s="122">
        <v>51</v>
      </c>
      <c r="AD37" s="123">
        <v>52</v>
      </c>
      <c r="AE37" s="372"/>
      <c r="AF37" s="124" t="s">
        <v>126</v>
      </c>
      <c r="AG37" s="125" t="s">
        <v>127</v>
      </c>
      <c r="AH37" s="124" t="s">
        <v>126</v>
      </c>
      <c r="AI37" s="125" t="s">
        <v>127</v>
      </c>
      <c r="AJ37" s="124" t="s">
        <v>126</v>
      </c>
      <c r="AK37" s="125" t="s">
        <v>127</v>
      </c>
      <c r="AL37" s="124" t="s">
        <v>126</v>
      </c>
      <c r="AM37" s="124" t="s">
        <v>126</v>
      </c>
      <c r="AN37" s="124" t="s">
        <v>126</v>
      </c>
      <c r="AO37" s="124" t="s">
        <v>126</v>
      </c>
      <c r="AP37" s="124" t="s">
        <v>126</v>
      </c>
      <c r="AQ37" s="124" t="s">
        <v>126</v>
      </c>
      <c r="AR37" s="124" t="s">
        <v>126</v>
      </c>
      <c r="AS37" s="124" t="s">
        <v>126</v>
      </c>
      <c r="AT37" s="126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</row>
    <row r="38" spans="1:113" ht="30.75" customHeight="1" hidden="1">
      <c r="A38" s="339" t="s">
        <v>129</v>
      </c>
      <c r="B38" s="339" t="s">
        <v>129</v>
      </c>
      <c r="C38" s="339" t="s">
        <v>129</v>
      </c>
      <c r="D38" s="339" t="s">
        <v>129</v>
      </c>
      <c r="E38" s="339" t="s">
        <v>129</v>
      </c>
      <c r="F38" s="339" t="s">
        <v>129</v>
      </c>
      <c r="G38" s="339" t="s">
        <v>129</v>
      </c>
      <c r="H38" s="339" t="s">
        <v>129</v>
      </c>
      <c r="I38" s="339" t="s">
        <v>129</v>
      </c>
      <c r="J38" s="339" t="s">
        <v>129</v>
      </c>
      <c r="K38" s="339" t="s">
        <v>129</v>
      </c>
      <c r="L38" s="339" t="s">
        <v>129</v>
      </c>
      <c r="M38" s="339" t="s">
        <v>129</v>
      </c>
      <c r="N38" s="339" t="s">
        <v>129</v>
      </c>
      <c r="O38" s="339" t="s">
        <v>129</v>
      </c>
      <c r="P38" s="339" t="s">
        <v>129</v>
      </c>
      <c r="Q38" s="339" t="s">
        <v>129</v>
      </c>
      <c r="R38" s="339" t="s">
        <v>129</v>
      </c>
      <c r="S38" s="339" t="s">
        <v>129</v>
      </c>
      <c r="T38" s="339" t="s">
        <v>129</v>
      </c>
      <c r="U38" s="339" t="s">
        <v>129</v>
      </c>
      <c r="V38" s="339" t="s">
        <v>129</v>
      </c>
      <c r="W38" s="339" t="s">
        <v>129</v>
      </c>
      <c r="X38" s="339" t="s">
        <v>129</v>
      </c>
      <c r="Y38" s="339" t="s">
        <v>129</v>
      </c>
      <c r="Z38" s="339" t="s">
        <v>129</v>
      </c>
      <c r="AA38" s="339" t="s">
        <v>129</v>
      </c>
      <c r="AB38" s="339" t="s">
        <v>129</v>
      </c>
      <c r="AC38" s="339" t="s">
        <v>129</v>
      </c>
      <c r="AD38" s="339" t="s">
        <v>129</v>
      </c>
      <c r="AE38" s="333" t="s">
        <v>128</v>
      </c>
      <c r="AF38" s="327">
        <v>0</v>
      </c>
      <c r="AG38" s="329">
        <v>0</v>
      </c>
      <c r="AH38" s="318">
        <v>0</v>
      </c>
      <c r="AI38" s="331">
        <v>0</v>
      </c>
      <c r="AJ38" s="318">
        <v>0</v>
      </c>
      <c r="AK38" s="331">
        <v>0</v>
      </c>
      <c r="AL38" s="316">
        <v>0</v>
      </c>
      <c r="AM38" s="318">
        <v>0</v>
      </c>
      <c r="AN38" s="327">
        <v>0</v>
      </c>
      <c r="AO38" s="327">
        <v>0</v>
      </c>
      <c r="AP38" s="314">
        <v>0</v>
      </c>
      <c r="AQ38" s="316">
        <v>0</v>
      </c>
      <c r="AR38" s="316">
        <v>0</v>
      </c>
      <c r="AS38" s="324">
        <v>0</v>
      </c>
      <c r="AT38" s="116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</row>
    <row r="39" spans="1:113" ht="13.5" customHeight="1" hidden="1">
      <c r="A39" s="340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0"/>
      <c r="V39" s="340"/>
      <c r="W39" s="340"/>
      <c r="X39" s="340"/>
      <c r="Y39" s="340"/>
      <c r="Z39" s="340"/>
      <c r="AA39" s="340"/>
      <c r="AB39" s="340"/>
      <c r="AC39" s="340"/>
      <c r="AD39" s="340"/>
      <c r="AE39" s="334"/>
      <c r="AF39" s="328"/>
      <c r="AG39" s="330"/>
      <c r="AH39" s="319"/>
      <c r="AI39" s="315"/>
      <c r="AJ39" s="319"/>
      <c r="AK39" s="315"/>
      <c r="AL39" s="317"/>
      <c r="AM39" s="319"/>
      <c r="AN39" s="332"/>
      <c r="AO39" s="332"/>
      <c r="AP39" s="315"/>
      <c r="AQ39" s="317"/>
      <c r="AR39" s="317"/>
      <c r="AS39" s="317"/>
      <c r="AT39" s="116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</row>
    <row r="40" spans="1:113" ht="21" customHeight="1" hidden="1">
      <c r="A40" s="335"/>
      <c r="B40" s="335"/>
      <c r="C40" s="335"/>
      <c r="D40" s="335"/>
      <c r="E40" s="335"/>
      <c r="F40" s="335"/>
      <c r="G40" s="335"/>
      <c r="H40" s="335"/>
      <c r="I40" s="337"/>
      <c r="J40" s="335"/>
      <c r="K40" s="335"/>
      <c r="L40" s="335"/>
      <c r="M40" s="335"/>
      <c r="N40" s="335"/>
      <c r="O40" s="335"/>
      <c r="P40" s="337"/>
      <c r="Q40" s="335"/>
      <c r="R40" s="335"/>
      <c r="S40" s="322" t="s">
        <v>67</v>
      </c>
      <c r="T40" s="322" t="s">
        <v>67</v>
      </c>
      <c r="U40" s="320" t="s">
        <v>131</v>
      </c>
      <c r="V40" s="320" t="s">
        <v>132</v>
      </c>
      <c r="W40" s="320" t="s">
        <v>132</v>
      </c>
      <c r="X40" s="320" t="s">
        <v>132</v>
      </c>
      <c r="Y40" s="320" t="s">
        <v>132</v>
      </c>
      <c r="Z40" s="320" t="s">
        <v>132</v>
      </c>
      <c r="AA40" s="320" t="s">
        <v>132</v>
      </c>
      <c r="AB40" s="320" t="s">
        <v>132</v>
      </c>
      <c r="AC40" s="320" t="s">
        <v>132</v>
      </c>
      <c r="AD40" s="320" t="s">
        <v>132</v>
      </c>
      <c r="AE40" s="333" t="s">
        <v>130</v>
      </c>
      <c r="AF40" s="327">
        <v>36</v>
      </c>
      <c r="AG40" s="329">
        <v>0</v>
      </c>
      <c r="AH40" s="318">
        <v>16</v>
      </c>
      <c r="AI40" s="331">
        <v>0</v>
      </c>
      <c r="AJ40" s="318">
        <v>20</v>
      </c>
      <c r="AK40" s="331">
        <v>0</v>
      </c>
      <c r="AL40" s="316">
        <v>2</v>
      </c>
      <c r="AM40" s="318">
        <v>3</v>
      </c>
      <c r="AN40" s="327">
        <v>0</v>
      </c>
      <c r="AO40" s="327">
        <v>0</v>
      </c>
      <c r="AP40" s="314">
        <v>0</v>
      </c>
      <c r="AQ40" s="316">
        <v>0</v>
      </c>
      <c r="AR40" s="316">
        <v>11</v>
      </c>
      <c r="AS40" s="324">
        <v>52</v>
      </c>
      <c r="AT40" s="116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</row>
    <row r="41" spans="1:113" ht="15" customHeight="1" hidden="1">
      <c r="A41" s="336"/>
      <c r="B41" s="336"/>
      <c r="C41" s="336"/>
      <c r="D41" s="336"/>
      <c r="E41" s="336"/>
      <c r="F41" s="336"/>
      <c r="G41" s="336"/>
      <c r="H41" s="336"/>
      <c r="I41" s="338"/>
      <c r="J41" s="336"/>
      <c r="K41" s="336"/>
      <c r="L41" s="336"/>
      <c r="M41" s="336"/>
      <c r="N41" s="336"/>
      <c r="O41" s="336"/>
      <c r="P41" s="338"/>
      <c r="Q41" s="336"/>
      <c r="R41" s="336"/>
      <c r="S41" s="323"/>
      <c r="T41" s="323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34"/>
      <c r="AF41" s="328"/>
      <c r="AG41" s="330"/>
      <c r="AH41" s="319"/>
      <c r="AI41" s="315"/>
      <c r="AJ41" s="319"/>
      <c r="AK41" s="315"/>
      <c r="AL41" s="317"/>
      <c r="AM41" s="319"/>
      <c r="AN41" s="332"/>
      <c r="AO41" s="332"/>
      <c r="AP41" s="315"/>
      <c r="AQ41" s="317"/>
      <c r="AR41" s="317"/>
      <c r="AS41" s="317"/>
      <c r="AT41" s="116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</row>
    <row r="42" spans="1:113" ht="12.75" customHeight="1" hidden="1">
      <c r="A42" s="320" t="s">
        <v>136</v>
      </c>
      <c r="B42" s="320" t="s">
        <v>67</v>
      </c>
      <c r="C42" s="320" t="s">
        <v>67</v>
      </c>
      <c r="D42" s="320" t="s">
        <v>67</v>
      </c>
      <c r="E42" s="320" t="s">
        <v>67</v>
      </c>
      <c r="F42" s="320" t="s">
        <v>67</v>
      </c>
      <c r="G42" s="320" t="s">
        <v>67</v>
      </c>
      <c r="H42" s="320" t="s">
        <v>67</v>
      </c>
      <c r="I42" s="320" t="s">
        <v>67</v>
      </c>
      <c r="J42" s="320" t="s">
        <v>67</v>
      </c>
      <c r="K42" s="322" t="s">
        <v>131</v>
      </c>
      <c r="L42" s="320" t="s">
        <v>138</v>
      </c>
      <c r="M42" s="320" t="s">
        <v>138</v>
      </c>
      <c r="N42" s="320" t="s">
        <v>138</v>
      </c>
      <c r="O42" s="320" t="s">
        <v>138</v>
      </c>
      <c r="P42" s="322" t="s">
        <v>135</v>
      </c>
      <c r="Q42" s="322" t="s">
        <v>135</v>
      </c>
      <c r="R42" s="322" t="s">
        <v>135</v>
      </c>
      <c r="S42" s="322" t="s">
        <v>135</v>
      </c>
      <c r="T42" s="320" t="s">
        <v>135</v>
      </c>
      <c r="U42" s="320" t="s">
        <v>135</v>
      </c>
      <c r="V42" s="322" t="s">
        <v>129</v>
      </c>
      <c r="W42" s="322" t="s">
        <v>129</v>
      </c>
      <c r="X42" s="320" t="s">
        <v>129</v>
      </c>
      <c r="Y42" s="320" t="s">
        <v>129</v>
      </c>
      <c r="Z42" s="320" t="s">
        <v>129</v>
      </c>
      <c r="AA42" s="320" t="s">
        <v>129</v>
      </c>
      <c r="AB42" s="320" t="s">
        <v>129</v>
      </c>
      <c r="AC42" s="320" t="s">
        <v>129</v>
      </c>
      <c r="AD42" s="320" t="s">
        <v>129</v>
      </c>
      <c r="AE42" s="325" t="s">
        <v>135</v>
      </c>
      <c r="AF42" s="327">
        <v>23</v>
      </c>
      <c r="AG42" s="329">
        <v>0</v>
      </c>
      <c r="AH42" s="318">
        <v>14</v>
      </c>
      <c r="AI42" s="331">
        <v>0</v>
      </c>
      <c r="AJ42" s="318">
        <v>9</v>
      </c>
      <c r="AK42" s="331">
        <v>0</v>
      </c>
      <c r="AL42" s="316">
        <v>1</v>
      </c>
      <c r="AM42" s="318">
        <v>0</v>
      </c>
      <c r="AN42" s="327">
        <v>7</v>
      </c>
      <c r="AO42" s="327">
        <v>4</v>
      </c>
      <c r="AP42" s="314">
        <v>0</v>
      </c>
      <c r="AQ42" s="316">
        <v>6</v>
      </c>
      <c r="AR42" s="316">
        <v>2</v>
      </c>
      <c r="AS42" s="324">
        <v>43</v>
      </c>
      <c r="AT42" s="116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</row>
    <row r="43" spans="1:113" ht="12.75" customHeight="1" hidden="1">
      <c r="A43" s="321"/>
      <c r="B43" s="321"/>
      <c r="C43" s="321"/>
      <c r="D43" s="321"/>
      <c r="E43" s="321"/>
      <c r="F43" s="321"/>
      <c r="G43" s="321"/>
      <c r="H43" s="321"/>
      <c r="I43" s="321"/>
      <c r="J43" s="321"/>
      <c r="K43" s="323"/>
      <c r="L43" s="321"/>
      <c r="M43" s="321"/>
      <c r="N43" s="321"/>
      <c r="O43" s="321"/>
      <c r="P43" s="323"/>
      <c r="Q43" s="323"/>
      <c r="R43" s="323"/>
      <c r="S43" s="323"/>
      <c r="T43" s="321"/>
      <c r="U43" s="321"/>
      <c r="V43" s="323"/>
      <c r="W43" s="323"/>
      <c r="X43" s="321"/>
      <c r="Y43" s="321"/>
      <c r="Z43" s="321"/>
      <c r="AA43" s="321"/>
      <c r="AB43" s="321"/>
      <c r="AC43" s="321"/>
      <c r="AD43" s="321"/>
      <c r="AE43" s="326"/>
      <c r="AF43" s="328"/>
      <c r="AG43" s="330"/>
      <c r="AH43" s="319"/>
      <c r="AI43" s="315"/>
      <c r="AJ43" s="319"/>
      <c r="AK43" s="315"/>
      <c r="AL43" s="317"/>
      <c r="AM43" s="319"/>
      <c r="AN43" s="332"/>
      <c r="AO43" s="332"/>
      <c r="AP43" s="315"/>
      <c r="AQ43" s="317"/>
      <c r="AR43" s="317"/>
      <c r="AS43" s="317"/>
      <c r="AT43" s="116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</row>
    <row r="44" spans="1:113" ht="12.75" customHeight="1" hidden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310" t="s">
        <v>54</v>
      </c>
      <c r="AD44" s="310"/>
      <c r="AE44" s="311"/>
      <c r="AF44" s="127">
        <v>59</v>
      </c>
      <c r="AG44" s="128">
        <v>0</v>
      </c>
      <c r="AH44" s="129">
        <v>30</v>
      </c>
      <c r="AI44" s="130">
        <v>0</v>
      </c>
      <c r="AJ44" s="129">
        <v>29</v>
      </c>
      <c r="AK44" s="130">
        <v>0</v>
      </c>
      <c r="AL44" s="131">
        <v>3</v>
      </c>
      <c r="AM44" s="129">
        <v>3</v>
      </c>
      <c r="AN44" s="132">
        <v>7</v>
      </c>
      <c r="AO44" s="132">
        <v>4</v>
      </c>
      <c r="AP44" s="130">
        <v>0</v>
      </c>
      <c r="AQ44" s="133">
        <v>6</v>
      </c>
      <c r="AR44" s="133">
        <v>13</v>
      </c>
      <c r="AS44" s="134">
        <v>95</v>
      </c>
      <c r="AT44" s="135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</row>
    <row r="45" spans="1:113" ht="12.75" customHeight="1" hidden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7"/>
      <c r="Z45" s="137"/>
      <c r="AA45" s="137"/>
      <c r="AB45" s="137"/>
      <c r="AC45" s="137"/>
      <c r="AD45" s="137"/>
      <c r="AE45" s="137"/>
      <c r="AF45" s="138"/>
      <c r="AG45" s="138"/>
      <c r="AH45" s="139"/>
      <c r="AI45" s="139"/>
      <c r="AJ45" s="139"/>
      <c r="AK45" s="139"/>
      <c r="AL45" s="139"/>
      <c r="AM45" s="139"/>
      <c r="AN45" s="139"/>
      <c r="AO45" s="139"/>
      <c r="AP45" s="140"/>
      <c r="AQ45" s="140"/>
      <c r="AR45" s="140"/>
      <c r="AS45" s="139"/>
      <c r="AT45" s="139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</row>
    <row r="46" spans="1:113" ht="12.75" customHeight="1" hidden="1">
      <c r="A46" s="139"/>
      <c r="B46" s="139"/>
      <c r="C46" s="139"/>
      <c r="D46" s="139"/>
      <c r="E46" s="139"/>
      <c r="F46" s="139"/>
      <c r="G46" s="139"/>
      <c r="H46" s="139"/>
      <c r="I46" s="141" t="s">
        <v>133</v>
      </c>
      <c r="J46" s="312" t="s">
        <v>229</v>
      </c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139"/>
      <c r="W46" s="141" t="s">
        <v>136</v>
      </c>
      <c r="X46" s="313" t="s">
        <v>230</v>
      </c>
      <c r="Y46" s="313"/>
      <c r="Z46" s="313"/>
      <c r="AA46" s="313"/>
      <c r="AB46" s="313"/>
      <c r="AC46" s="313"/>
      <c r="AD46" s="313"/>
      <c r="AE46" s="313"/>
      <c r="AF46" s="313"/>
      <c r="AG46" s="313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</row>
    <row r="47" spans="1:113" ht="12.75" customHeight="1" hidden="1">
      <c r="A47" s="139"/>
      <c r="B47" s="139"/>
      <c r="C47" s="139"/>
      <c r="D47" s="139"/>
      <c r="E47" s="139"/>
      <c r="F47" s="139"/>
      <c r="G47" s="139"/>
      <c r="H47" s="139"/>
      <c r="I47" s="139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139"/>
      <c r="W47" s="139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</row>
    <row r="48" spans="1:113" ht="21.75" customHeight="1" hidden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</row>
    <row r="49" spans="1:113" ht="13.5" customHeight="1" hidden="1">
      <c r="A49" s="139"/>
      <c r="B49" s="139"/>
      <c r="C49" s="139"/>
      <c r="D49" s="139"/>
      <c r="E49" s="139"/>
      <c r="F49" s="139"/>
      <c r="G49" s="139"/>
      <c r="H49" s="139"/>
      <c r="I49" s="142" t="s">
        <v>139</v>
      </c>
      <c r="J49" s="309" t="s">
        <v>122</v>
      </c>
      <c r="K49" s="309"/>
      <c r="L49" s="309"/>
      <c r="M49" s="309"/>
      <c r="N49" s="309"/>
      <c r="O49" s="309"/>
      <c r="P49" s="309"/>
      <c r="Q49" s="309"/>
      <c r="R49" s="309"/>
      <c r="S49" s="309"/>
      <c r="T49" s="118"/>
      <c r="U49" s="139"/>
      <c r="V49" s="139"/>
      <c r="W49" s="143" t="s">
        <v>135</v>
      </c>
      <c r="X49" s="309" t="s">
        <v>232</v>
      </c>
      <c r="Y49" s="309"/>
      <c r="Z49" s="309"/>
      <c r="AA49" s="309"/>
      <c r="AB49" s="309"/>
      <c r="AC49" s="309"/>
      <c r="AD49" s="309"/>
      <c r="AE49" s="309"/>
      <c r="AF49" s="309"/>
      <c r="AG49" s="309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</row>
    <row r="50" spans="1:113" ht="13.5" customHeight="1" hidden="1">
      <c r="A50" s="118"/>
      <c r="B50" s="118"/>
      <c r="C50" s="118"/>
      <c r="D50" s="118"/>
      <c r="E50" s="118"/>
      <c r="F50" s="118"/>
      <c r="G50" s="118"/>
      <c r="H50" s="118"/>
      <c r="I50" s="118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118"/>
      <c r="U50" s="118"/>
      <c r="V50" s="118"/>
      <c r="W50" s="118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</row>
    <row r="51" spans="1:113" ht="12.75" customHeight="1" hidden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39"/>
      <c r="Z51" s="139"/>
      <c r="AA51" s="139"/>
      <c r="AB51" s="139"/>
      <c r="AC51" s="139"/>
      <c r="AD51" s="139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39"/>
      <c r="AQ51" s="139"/>
      <c r="AR51" s="139"/>
      <c r="AS51" s="139"/>
      <c r="AT51" s="118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</row>
    <row r="52" spans="1:113" ht="13.5" customHeight="1" hidden="1">
      <c r="A52" s="309"/>
      <c r="B52" s="309"/>
      <c r="C52" s="309"/>
      <c r="D52" s="309"/>
      <c r="E52" s="309"/>
      <c r="F52" s="309"/>
      <c r="G52" s="309"/>
      <c r="H52" s="309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</row>
    <row r="53" spans="1:113" ht="13.5" customHeight="1" hidden="1">
      <c r="A53" s="309"/>
      <c r="B53" s="309"/>
      <c r="C53" s="309"/>
      <c r="D53" s="309"/>
      <c r="E53" s="309"/>
      <c r="F53" s="309"/>
      <c r="G53" s="309"/>
      <c r="H53" s="309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</row>
    <row r="54" spans="1:113" ht="12.75" customHeight="1">
      <c r="A54" s="138"/>
      <c r="B54" s="138"/>
      <c r="C54" s="138"/>
      <c r="D54" s="138"/>
      <c r="E54" s="138"/>
      <c r="F54" s="138"/>
      <c r="G54" s="138"/>
      <c r="H54" s="138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</row>
  </sheetData>
  <sheetProtection/>
  <mergeCells count="208">
    <mergeCell ref="AJ28:AL28"/>
    <mergeCell ref="AJ23:AY23"/>
    <mergeCell ref="AJ24:AM24"/>
    <mergeCell ref="C25:I25"/>
    <mergeCell ref="J25:N25"/>
    <mergeCell ref="AE25:AI25"/>
    <mergeCell ref="P30:V30"/>
    <mergeCell ref="A31:AD31"/>
    <mergeCell ref="AE31:AS31"/>
    <mergeCell ref="J26:K26"/>
    <mergeCell ref="B26:H26"/>
    <mergeCell ref="C27:I27"/>
    <mergeCell ref="J27:N27"/>
    <mergeCell ref="C28:N28"/>
    <mergeCell ref="AK29:AM29"/>
    <mergeCell ref="AE28:AI28"/>
    <mergeCell ref="J34:L34"/>
    <mergeCell ref="M34:M36"/>
    <mergeCell ref="A35:A36"/>
    <mergeCell ref="B35:B36"/>
    <mergeCell ref="C35:C36"/>
    <mergeCell ref="E35:E36"/>
    <mergeCell ref="A34:C34"/>
    <mergeCell ref="D34:D36"/>
    <mergeCell ref="E34:H34"/>
    <mergeCell ref="I34:I36"/>
    <mergeCell ref="N35:N36"/>
    <mergeCell ref="O35:O36"/>
    <mergeCell ref="Z34:Z36"/>
    <mergeCell ref="T35:T36"/>
    <mergeCell ref="U35:U36"/>
    <mergeCell ref="W35:W36"/>
    <mergeCell ref="X35:X36"/>
    <mergeCell ref="Y35:Y36"/>
    <mergeCell ref="P35:P36"/>
    <mergeCell ref="Q35:Q36"/>
    <mergeCell ref="AF36:AG36"/>
    <mergeCell ref="AH36:AI36"/>
    <mergeCell ref="N34:Q34"/>
    <mergeCell ref="R34:U34"/>
    <mergeCell ref="V34:V36"/>
    <mergeCell ref="W34:Y34"/>
    <mergeCell ref="AA34:AD34"/>
    <mergeCell ref="AE34:AE37"/>
    <mergeCell ref="R35:R36"/>
    <mergeCell ref="S35:S36"/>
    <mergeCell ref="AR34:AR36"/>
    <mergeCell ref="AS34:AS36"/>
    <mergeCell ref="AM35:AM36"/>
    <mergeCell ref="AN35:AN36"/>
    <mergeCell ref="AO35:AO36"/>
    <mergeCell ref="AP35:AP36"/>
    <mergeCell ref="K35:K36"/>
    <mergeCell ref="L35:L36"/>
    <mergeCell ref="AM34:AP34"/>
    <mergeCell ref="AQ34:AQ36"/>
    <mergeCell ref="AF34:AK35"/>
    <mergeCell ref="AL34:AL36"/>
    <mergeCell ref="AA35:AA36"/>
    <mergeCell ref="AB35:AB36"/>
    <mergeCell ref="AC35:AC36"/>
    <mergeCell ref="AD35:AD36"/>
    <mergeCell ref="F35:F36"/>
    <mergeCell ref="G35:G36"/>
    <mergeCell ref="H35:H36"/>
    <mergeCell ref="J35:J36"/>
    <mergeCell ref="AJ36:AK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T38:T39"/>
    <mergeCell ref="U38:U39"/>
    <mergeCell ref="J38:J39"/>
    <mergeCell ref="K38:K39"/>
    <mergeCell ref="L38:L39"/>
    <mergeCell ref="M38:M39"/>
    <mergeCell ref="N38:N39"/>
    <mergeCell ref="O38:O39"/>
    <mergeCell ref="P38:P39"/>
    <mergeCell ref="Q38:Q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R38:R39"/>
    <mergeCell ref="S38:S39"/>
    <mergeCell ref="AN38:AN39"/>
    <mergeCell ref="AO38:AO39"/>
    <mergeCell ref="AH38:AH39"/>
    <mergeCell ref="AI38:AI39"/>
    <mergeCell ref="AL38:AL39"/>
    <mergeCell ref="AM38:AM39"/>
    <mergeCell ref="AJ38:AJ39"/>
    <mergeCell ref="AK38:AK39"/>
    <mergeCell ref="AP38:AP39"/>
    <mergeCell ref="AQ38:AQ39"/>
    <mergeCell ref="AR38:AR39"/>
    <mergeCell ref="AS38:AS39"/>
    <mergeCell ref="A40:A41"/>
    <mergeCell ref="B40:B41"/>
    <mergeCell ref="C40:C41"/>
    <mergeCell ref="D40:D41"/>
    <mergeCell ref="Q40:Q41"/>
    <mergeCell ref="R40:R41"/>
    <mergeCell ref="E40:E41"/>
    <mergeCell ref="F40:F41"/>
    <mergeCell ref="K40:K41"/>
    <mergeCell ref="L40:L41"/>
    <mergeCell ref="M40:M41"/>
    <mergeCell ref="N40:N41"/>
    <mergeCell ref="O40:O41"/>
    <mergeCell ref="P40:P41"/>
    <mergeCell ref="AD38:AD39"/>
    <mergeCell ref="AE38:AE39"/>
    <mergeCell ref="G40:G41"/>
    <mergeCell ref="H40:H41"/>
    <mergeCell ref="I40:I41"/>
    <mergeCell ref="J40:J41"/>
    <mergeCell ref="AC40:AC41"/>
    <mergeCell ref="AD40:AD41"/>
    <mergeCell ref="S40:S41"/>
    <mergeCell ref="T40:T41"/>
    <mergeCell ref="U40:U41"/>
    <mergeCell ref="V40:V41"/>
    <mergeCell ref="AA40:AA41"/>
    <mergeCell ref="AB40:AB41"/>
    <mergeCell ref="AS40:AS41"/>
    <mergeCell ref="A42:A43"/>
    <mergeCell ref="B42:B43"/>
    <mergeCell ref="C42:C43"/>
    <mergeCell ref="D42:D43"/>
    <mergeCell ref="E42:E43"/>
    <mergeCell ref="W40:W41"/>
    <mergeCell ref="X40:X41"/>
    <mergeCell ref="Y40:Y41"/>
    <mergeCell ref="Z40:Z41"/>
    <mergeCell ref="AG40:AG41"/>
    <mergeCell ref="AH40:AH41"/>
    <mergeCell ref="AI40:AI41"/>
    <mergeCell ref="AJ40:AJ41"/>
    <mergeCell ref="F42:F43"/>
    <mergeCell ref="G42:G43"/>
    <mergeCell ref="H42:H43"/>
    <mergeCell ref="I42:I43"/>
    <mergeCell ref="J42:J43"/>
    <mergeCell ref="K42:K43"/>
    <mergeCell ref="AK40:AK41"/>
    <mergeCell ref="AL40:AL41"/>
    <mergeCell ref="L42:L43"/>
    <mergeCell ref="M42:M43"/>
    <mergeCell ref="AE40:AE41"/>
    <mergeCell ref="AF40:AF41"/>
    <mergeCell ref="X42:X43"/>
    <mergeCell ref="Y42:Y43"/>
    <mergeCell ref="N42:N43"/>
    <mergeCell ref="O42:O43"/>
    <mergeCell ref="AQ40:AQ41"/>
    <mergeCell ref="AR40:AR41"/>
    <mergeCell ref="AM40:AM41"/>
    <mergeCell ref="AN40:AN41"/>
    <mergeCell ref="AO40:AO41"/>
    <mergeCell ref="AP40:AP41"/>
    <mergeCell ref="P42:P43"/>
    <mergeCell ref="Q42:Q43"/>
    <mergeCell ref="R42:R43"/>
    <mergeCell ref="S42:S43"/>
    <mergeCell ref="AJ42:AJ43"/>
    <mergeCell ref="AK42:AK43"/>
    <mergeCell ref="Z42:Z43"/>
    <mergeCell ref="AA42:AA43"/>
    <mergeCell ref="AB42:AB43"/>
    <mergeCell ref="AC42:AC43"/>
    <mergeCell ref="AR42:AR43"/>
    <mergeCell ref="AS42:AS43"/>
    <mergeCell ref="AD42:AD43"/>
    <mergeCell ref="AE42:AE43"/>
    <mergeCell ref="AF42:AF43"/>
    <mergeCell ref="AG42:AG43"/>
    <mergeCell ref="AH42:AH43"/>
    <mergeCell ref="AI42:AI43"/>
    <mergeCell ref="AN42:AN43"/>
    <mergeCell ref="AO42:AO43"/>
    <mergeCell ref="AP42:AP43"/>
    <mergeCell ref="AQ42:AQ43"/>
    <mergeCell ref="AL42:AL43"/>
    <mergeCell ref="AM42:AM43"/>
    <mergeCell ref="T42:T43"/>
    <mergeCell ref="U42:U43"/>
    <mergeCell ref="V42:V43"/>
    <mergeCell ref="W42:W43"/>
    <mergeCell ref="A52:H53"/>
    <mergeCell ref="AC44:AE44"/>
    <mergeCell ref="J46:U47"/>
    <mergeCell ref="X46:AG47"/>
    <mergeCell ref="J49:S50"/>
    <mergeCell ref="X49:AG50"/>
  </mergeCells>
  <conditionalFormatting sqref="A44:A45">
    <cfRule type="expression" priority="1" dxfId="4" stopIfTrue="1">
      <formula>AND(#REF!=1,$A$44="",#REF!&lt;&gt;"^")</formula>
    </cfRule>
    <cfRule type="expression" priority="2" dxfId="3" stopIfTrue="1">
      <formula>#REF!&lt;&gt;"^"</formula>
    </cfRule>
    <cfRule type="expression" priority="3" dxfId="2" stopIfTrue="1">
      <formula>AND(#REF!=1,$A$44="",#REF!="^")</formula>
    </cfRule>
  </conditionalFormatting>
  <conditionalFormatting sqref="B44:B45">
    <cfRule type="expression" priority="4" dxfId="4" stopIfTrue="1">
      <formula>AND(#REF!=1,$B$44="",#REF!&lt;&gt;"^")</formula>
    </cfRule>
    <cfRule type="expression" priority="5" dxfId="3" stopIfTrue="1">
      <formula>#REF!&lt;&gt;"^"</formula>
    </cfRule>
    <cfRule type="expression" priority="6" dxfId="2" stopIfTrue="1">
      <formula>AND(#REF!=1,$B$44="",#REF!="^")</formula>
    </cfRule>
  </conditionalFormatting>
  <conditionalFormatting sqref="C44:C45">
    <cfRule type="expression" priority="7" dxfId="4" stopIfTrue="1">
      <formula>AND(#REF!=1,$C$44="",#REF!&lt;&gt;"^")</formula>
    </cfRule>
    <cfRule type="expression" priority="8" dxfId="3" stopIfTrue="1">
      <formula>#REF!&lt;&gt;"^"</formula>
    </cfRule>
    <cfRule type="expression" priority="9" dxfId="2" stopIfTrue="1">
      <formula>AND(#REF!=1,$C$44="",#REF!="^")</formula>
    </cfRule>
  </conditionalFormatting>
  <conditionalFormatting sqref="D44:D45">
    <cfRule type="expression" priority="10" dxfId="4" stopIfTrue="1">
      <formula>AND(#REF!=1,$D$44="",#REF!&lt;&gt;"^")</formula>
    </cfRule>
    <cfRule type="expression" priority="11" dxfId="3" stopIfTrue="1">
      <formula>#REF!&lt;&gt;"^"</formula>
    </cfRule>
    <cfRule type="expression" priority="12" dxfId="2" stopIfTrue="1">
      <formula>AND(#REF!=1,$D$44="",#REF!="^")</formula>
    </cfRule>
  </conditionalFormatting>
  <conditionalFormatting sqref="E44:E45">
    <cfRule type="expression" priority="13" dxfId="4" stopIfTrue="1">
      <formula>AND(#REF!=1,$E$44="",#REF!&lt;&gt;"^")</formula>
    </cfRule>
    <cfRule type="expression" priority="14" dxfId="3" stopIfTrue="1">
      <formula>#REF!&lt;&gt;"^"</formula>
    </cfRule>
    <cfRule type="expression" priority="15" dxfId="2" stopIfTrue="1">
      <formula>AND(#REF!=1,$E$44="",#REF!="^")</formula>
    </cfRule>
  </conditionalFormatting>
  <conditionalFormatting sqref="F44:F45">
    <cfRule type="expression" priority="16" dxfId="4" stopIfTrue="1">
      <formula>AND(#REF!=1,$F$44="",#REF!&lt;&gt;"^")</formula>
    </cfRule>
    <cfRule type="expression" priority="17" dxfId="3" stopIfTrue="1">
      <formula>#REF!&lt;&gt;"^"</formula>
    </cfRule>
    <cfRule type="expression" priority="18" dxfId="2" stopIfTrue="1">
      <formula>AND(#REF!=1,$F$44="",#REF!="^")</formula>
    </cfRule>
  </conditionalFormatting>
  <conditionalFormatting sqref="G44:G45">
    <cfRule type="expression" priority="19" dxfId="4" stopIfTrue="1">
      <formula>AND(#REF!=1,$G$44="",#REF!&lt;&gt;"^")</formula>
    </cfRule>
    <cfRule type="expression" priority="20" dxfId="3" stopIfTrue="1">
      <formula>#REF!&lt;&gt;"^"</formula>
    </cfRule>
    <cfRule type="expression" priority="21" dxfId="2" stopIfTrue="1">
      <formula>AND(#REF!=1,$G$44="",#REF!="^")</formula>
    </cfRule>
  </conditionalFormatting>
  <conditionalFormatting sqref="H44:H45">
    <cfRule type="expression" priority="22" dxfId="4" stopIfTrue="1">
      <formula>AND(#REF!=1,$H$44="",#REF!&lt;&gt;"^")</formula>
    </cfRule>
    <cfRule type="expression" priority="23" dxfId="3" stopIfTrue="1">
      <formula>#REF!&lt;&gt;"^"</formula>
    </cfRule>
    <cfRule type="expression" priority="24" dxfId="2" stopIfTrue="1">
      <formula>AND(#REF!=1,$H$44="",#REF!="^")</formula>
    </cfRule>
  </conditionalFormatting>
  <conditionalFormatting sqref="I44:I45">
    <cfRule type="expression" priority="25" dxfId="4" stopIfTrue="1">
      <formula>AND(#REF!=1,$I$44="",#REF!&lt;&gt;"^")</formula>
    </cfRule>
    <cfRule type="expression" priority="26" dxfId="3" stopIfTrue="1">
      <formula>#REF!&lt;&gt;"^"</formula>
    </cfRule>
    <cfRule type="expression" priority="27" dxfId="2" stopIfTrue="1">
      <formula>AND(#REF!=1,$I$44="",#REF!="^")</formula>
    </cfRule>
  </conditionalFormatting>
  <conditionalFormatting sqref="J44:J45">
    <cfRule type="expression" priority="28" dxfId="4" stopIfTrue="1">
      <formula>AND(#REF!=1,$J$44="",#REF!&lt;&gt;"^")</formula>
    </cfRule>
    <cfRule type="expression" priority="29" dxfId="3" stopIfTrue="1">
      <formula>#REF!&lt;&gt;"^"</formula>
    </cfRule>
    <cfRule type="expression" priority="30" dxfId="2" stopIfTrue="1">
      <formula>AND(#REF!=1,$J$44="",#REF!="^")</formula>
    </cfRule>
  </conditionalFormatting>
  <conditionalFormatting sqref="T44:T45">
    <cfRule type="expression" priority="31" dxfId="4" stopIfTrue="1">
      <formula>AND(#REF!=1,$T$44="",#REF!&lt;&gt;"^")</formula>
    </cfRule>
    <cfRule type="expression" priority="32" dxfId="3" stopIfTrue="1">
      <formula>#REF!&lt;&gt;"^"</formula>
    </cfRule>
    <cfRule type="expression" priority="33" dxfId="2" stopIfTrue="1">
      <formula>AND(#REF!=1,$T$44="",#REF!="^")</formula>
    </cfRule>
  </conditionalFormatting>
  <conditionalFormatting sqref="U44:U45">
    <cfRule type="expression" priority="34" dxfId="4" stopIfTrue="1">
      <formula>AND(#REF!=1,$U$44="",#REF!&lt;&gt;"^")</formula>
    </cfRule>
    <cfRule type="expression" priority="35" dxfId="3" stopIfTrue="1">
      <formula>#REF!&lt;&gt;"^"</formula>
    </cfRule>
    <cfRule type="expression" priority="36" dxfId="2" stopIfTrue="1">
      <formula>AND(#REF!=1,$U$44="",#REF!="^")</formula>
    </cfRule>
  </conditionalFormatting>
  <conditionalFormatting sqref="W44:W45">
    <cfRule type="expression" priority="37" dxfId="4" stopIfTrue="1">
      <formula>AND(#REF!=1,$W$44="",#REF!&lt;&gt;"^")</formula>
    </cfRule>
    <cfRule type="expression" priority="38" dxfId="3" stopIfTrue="1">
      <formula>#REF!&lt;&gt;"^"</formula>
    </cfRule>
    <cfRule type="expression" priority="39" dxfId="2" stopIfTrue="1">
      <formula>AND(#REF!=1,$W$44="",#REF!="^")</formula>
    </cfRule>
  </conditionalFormatting>
  <conditionalFormatting sqref="X44:X45">
    <cfRule type="expression" priority="40" dxfId="4" stopIfTrue="1">
      <formula>AND(#REF!=1,$X$44="",#REF!&lt;&gt;"^")</formula>
    </cfRule>
    <cfRule type="expression" priority="41" dxfId="3" stopIfTrue="1">
      <formula>#REF!&lt;&gt;"^"</formula>
    </cfRule>
    <cfRule type="expression" priority="42" dxfId="2" stopIfTrue="1">
      <formula>AND(#REF!=1,$X$44="",#REF!="^")</formula>
    </cfRule>
  </conditionalFormatting>
  <conditionalFormatting sqref="Y44:Y45">
    <cfRule type="expression" priority="43" dxfId="4" stopIfTrue="1">
      <formula>AND(#REF!=1,$Y$44="",#REF!&lt;&gt;"^")</formula>
    </cfRule>
    <cfRule type="expression" priority="44" dxfId="3" stopIfTrue="1">
      <formula>#REF!&lt;&gt;"^"</formula>
    </cfRule>
    <cfRule type="expression" priority="45" dxfId="2" stopIfTrue="1">
      <formula>AND(#REF!=1,$Y$44="",#REF!="^")</formula>
    </cfRule>
  </conditionalFormatting>
  <conditionalFormatting sqref="Z44:Z45">
    <cfRule type="expression" priority="46" dxfId="4" stopIfTrue="1">
      <formula>AND(#REF!=1,$Z$44="",#REF!&lt;&gt;"^")</formula>
    </cfRule>
    <cfRule type="expression" priority="47" dxfId="3" stopIfTrue="1">
      <formula>#REF!&lt;&gt;"^"</formula>
    </cfRule>
    <cfRule type="expression" priority="48" dxfId="2" stopIfTrue="1">
      <formula>AND(#REF!=1,$Z$44="",#REF!="^")</formula>
    </cfRule>
  </conditionalFormatting>
  <conditionalFormatting sqref="AA44:AA45">
    <cfRule type="expression" priority="49" dxfId="4" stopIfTrue="1">
      <formula>AND(#REF!=1,$AA$44="",#REF!&lt;&gt;"^")</formula>
    </cfRule>
    <cfRule type="expression" priority="50" dxfId="3" stopIfTrue="1">
      <formula>#REF!&lt;&gt;"^"</formula>
    </cfRule>
    <cfRule type="expression" priority="51" dxfId="2" stopIfTrue="1">
      <formula>AND(#REF!=1,$AA$44="",#REF!="^")</formula>
    </cfRule>
  </conditionalFormatting>
  <conditionalFormatting sqref="AB44:AB45">
    <cfRule type="expression" priority="52" dxfId="4" stopIfTrue="1">
      <formula>AND(#REF!=1,$AB$44="",#REF!&lt;&gt;"^")</formula>
    </cfRule>
    <cfRule type="expression" priority="53" dxfId="3" stopIfTrue="1">
      <formula>#REF!&lt;&gt;"^"</formula>
    </cfRule>
    <cfRule type="expression" priority="54" dxfId="2" stopIfTrue="1">
      <formula>AND(#REF!=1,$AB$44="",#REF!="^")</formula>
    </cfRule>
  </conditionalFormatting>
  <conditionalFormatting sqref="AC44:AC45">
    <cfRule type="expression" priority="55" dxfId="4" stopIfTrue="1">
      <formula>AND(#REF!=1,$AC$44="",#REF!&lt;&gt;"^")</formula>
    </cfRule>
    <cfRule type="expression" priority="56" dxfId="3" stopIfTrue="1">
      <formula>#REF!&lt;&gt;"^"</formula>
    </cfRule>
    <cfRule type="expression" priority="57" dxfId="2" stopIfTrue="1">
      <formula>AND(#REF!=1,$AC$44="",#REF!="^")</formula>
    </cfRule>
  </conditionalFormatting>
  <conditionalFormatting sqref="AD44:AD45">
    <cfRule type="expression" priority="58" dxfId="4" stopIfTrue="1">
      <formula>AND(#REF!=1,$AD$44="",#REF!&lt;&gt;"^")</formula>
    </cfRule>
    <cfRule type="expression" priority="59" dxfId="3" stopIfTrue="1">
      <formula>#REF!&lt;&gt;"^"</formula>
    </cfRule>
    <cfRule type="expression" priority="60" dxfId="2" stopIfTrue="1">
      <formula>AND(#REF!=1,$AD$44="",#REF!="^")</formula>
    </cfRule>
  </conditionalFormatting>
  <conditionalFormatting sqref="A46:A47">
    <cfRule type="expression" priority="61" dxfId="4" stopIfTrue="1">
      <formula>AND(#REF!=1,$A$46="",#REF!&lt;&gt;"^")</formula>
    </cfRule>
    <cfRule type="expression" priority="62" dxfId="3" stopIfTrue="1">
      <formula>#REF!&lt;&gt;"^"</formula>
    </cfRule>
    <cfRule type="expression" priority="63" dxfId="2" stopIfTrue="1">
      <formula>AND(#REF!=1,$A$46="",#REF!="^")</formula>
    </cfRule>
  </conditionalFormatting>
  <conditionalFormatting sqref="B46:B47">
    <cfRule type="expression" priority="64" dxfId="4" stopIfTrue="1">
      <formula>AND(#REF!=1,$B$46="",#REF!&lt;&gt;"^")</formula>
    </cfRule>
    <cfRule type="expression" priority="65" dxfId="3" stopIfTrue="1">
      <formula>#REF!&lt;&gt;"^"</formula>
    </cfRule>
    <cfRule type="expression" priority="66" dxfId="2" stopIfTrue="1">
      <formula>AND(#REF!=1,$B$46="",#REF!="^")</formula>
    </cfRule>
  </conditionalFormatting>
  <conditionalFormatting sqref="C46:C47">
    <cfRule type="expression" priority="67" dxfId="4" stopIfTrue="1">
      <formula>AND(#REF!=1,$C$46="",#REF!&lt;&gt;"^")</formula>
    </cfRule>
    <cfRule type="expression" priority="68" dxfId="3" stopIfTrue="1">
      <formula>#REF!&lt;&gt;"^"</formula>
    </cfRule>
    <cfRule type="expression" priority="69" dxfId="2" stopIfTrue="1">
      <formula>AND(#REF!=1,$C$46="",#REF!="^")</formula>
    </cfRule>
  </conditionalFormatting>
  <conditionalFormatting sqref="D46:D47">
    <cfRule type="expression" priority="70" dxfId="4" stopIfTrue="1">
      <formula>AND(#REF!=1,$D$46="",#REF!&lt;&gt;"^")</formula>
    </cfRule>
    <cfRule type="expression" priority="71" dxfId="3" stopIfTrue="1">
      <formula>#REF!&lt;&gt;"^"</formula>
    </cfRule>
    <cfRule type="expression" priority="72" dxfId="2" stopIfTrue="1">
      <formula>AND(#REF!=1,$D$46="",#REF!="^")</formula>
    </cfRule>
  </conditionalFormatting>
  <conditionalFormatting sqref="E46:E47">
    <cfRule type="expression" priority="73" dxfId="4" stopIfTrue="1">
      <formula>AND(#REF!=1,$E$46="",#REF!&lt;&gt;"^")</formula>
    </cfRule>
    <cfRule type="expression" priority="74" dxfId="3" stopIfTrue="1">
      <formula>#REF!&lt;&gt;"^"</formula>
    </cfRule>
    <cfRule type="expression" priority="75" dxfId="2" stopIfTrue="1">
      <formula>AND(#REF!=1,$E$46="",#REF!="^")</formula>
    </cfRule>
  </conditionalFormatting>
  <conditionalFormatting sqref="F46:F47">
    <cfRule type="expression" priority="76" dxfId="4" stopIfTrue="1">
      <formula>AND(#REF!=1,$F$46="",#REF!&lt;&gt;"^")</formula>
    </cfRule>
    <cfRule type="expression" priority="77" dxfId="3" stopIfTrue="1">
      <formula>#REF!&lt;&gt;"^"</formula>
    </cfRule>
    <cfRule type="expression" priority="78" dxfId="2" stopIfTrue="1">
      <formula>AND(#REF!=1,$F$46="",#REF!="^")</formula>
    </cfRule>
  </conditionalFormatting>
  <conditionalFormatting sqref="G46:G47">
    <cfRule type="expression" priority="79" dxfId="4" stopIfTrue="1">
      <formula>AND(#REF!=1,$G$46="",#REF!&lt;&gt;"^")</formula>
    </cfRule>
    <cfRule type="expression" priority="80" dxfId="3" stopIfTrue="1">
      <formula>#REF!&lt;&gt;"^"</formula>
    </cfRule>
    <cfRule type="expression" priority="81" dxfId="2" stopIfTrue="1">
      <formula>AND(#REF!=1,$G$46="",#REF!="^")</formula>
    </cfRule>
  </conditionalFormatting>
  <conditionalFormatting sqref="H46:H47">
    <cfRule type="expression" priority="82" dxfId="4" stopIfTrue="1">
      <formula>AND(#REF!=1,$H$46="",#REF!&lt;&gt;"^")</formula>
    </cfRule>
    <cfRule type="expression" priority="83" dxfId="3" stopIfTrue="1">
      <formula>#REF!&lt;&gt;"^"</formula>
    </cfRule>
    <cfRule type="expression" priority="84" dxfId="2" stopIfTrue="1">
      <formula>AND(#REF!=1,$H$46="",#REF!="^")</formula>
    </cfRule>
  </conditionalFormatting>
  <conditionalFormatting sqref="I46:I47">
    <cfRule type="expression" priority="85" dxfId="4" stopIfTrue="1">
      <formula>AND(#REF!=1,$I$46="",#REF!&lt;&gt;"^")</formula>
    </cfRule>
    <cfRule type="expression" priority="86" dxfId="3" stopIfTrue="1">
      <formula>#REF!&lt;&gt;"^"</formula>
    </cfRule>
    <cfRule type="expression" priority="87" dxfId="2" stopIfTrue="1">
      <formula>AND(#REF!=1,$I$46="",#REF!="^")</formula>
    </cfRule>
  </conditionalFormatting>
  <conditionalFormatting sqref="J46:J47">
    <cfRule type="expression" priority="88" dxfId="4" stopIfTrue="1">
      <formula>AND(#REF!=1,$J$46="",#REF!&lt;&gt;"^")</formula>
    </cfRule>
    <cfRule type="expression" priority="89" dxfId="3" stopIfTrue="1">
      <formula>#REF!&lt;&gt;"^"</formula>
    </cfRule>
    <cfRule type="expression" priority="90" dxfId="2" stopIfTrue="1">
      <formula>AND(#REF!=1,$J$46="",#REF!="^")</formula>
    </cfRule>
  </conditionalFormatting>
  <conditionalFormatting sqref="K46:K47">
    <cfRule type="expression" priority="91" dxfId="4" stopIfTrue="1">
      <formula>AND(#REF!=1,$K$46="",#REF!&lt;&gt;"^")</formula>
    </cfRule>
    <cfRule type="expression" priority="92" dxfId="3" stopIfTrue="1">
      <formula>#REF!&lt;&gt;"^"</formula>
    </cfRule>
    <cfRule type="expression" priority="93" dxfId="2" stopIfTrue="1">
      <formula>AND(#REF!=1,$K$46="",#REF!="^")</formula>
    </cfRule>
  </conditionalFormatting>
  <conditionalFormatting sqref="L46:L47">
    <cfRule type="expression" priority="94" dxfId="4" stopIfTrue="1">
      <formula>AND(#REF!=1,$L$46="",#REF!&lt;&gt;"^")</formula>
    </cfRule>
    <cfRule type="expression" priority="95" dxfId="3" stopIfTrue="1">
      <formula>#REF!&lt;&gt;"^"</formula>
    </cfRule>
    <cfRule type="expression" priority="96" dxfId="2" stopIfTrue="1">
      <formula>AND(#REF!=1,$L$46="",#REF!="^")</formula>
    </cfRule>
  </conditionalFormatting>
  <conditionalFormatting sqref="M46:M47">
    <cfRule type="expression" priority="97" dxfId="4" stopIfTrue="1">
      <formula>AND(#REF!=1,$M$46="",#REF!&lt;&gt;"^")</formula>
    </cfRule>
    <cfRule type="expression" priority="98" dxfId="3" stopIfTrue="1">
      <formula>#REF!&lt;&gt;"^"</formula>
    </cfRule>
    <cfRule type="expression" priority="99" dxfId="2" stopIfTrue="1">
      <formula>AND(#REF!=1,$M$46="",#REF!="^")</formula>
    </cfRule>
  </conditionalFormatting>
  <conditionalFormatting sqref="N46:N47">
    <cfRule type="expression" priority="100" dxfId="4" stopIfTrue="1">
      <formula>AND(#REF!=1,$N$46="",#REF!&lt;&gt;"^")</formula>
    </cfRule>
    <cfRule type="expression" priority="101" dxfId="3" stopIfTrue="1">
      <formula>#REF!&lt;&gt;"^"</formula>
    </cfRule>
    <cfRule type="expression" priority="102" dxfId="2" stopIfTrue="1">
      <formula>AND(#REF!=1,$N$46="",#REF!="^")</formula>
    </cfRule>
  </conditionalFormatting>
  <conditionalFormatting sqref="P46:P47">
    <cfRule type="expression" priority="103" dxfId="4" stopIfTrue="1">
      <formula>AND(#REF!=1,$P$46="",#REF!&lt;&gt;"^")</formula>
    </cfRule>
    <cfRule type="expression" priority="104" dxfId="3" stopIfTrue="1">
      <formula>#REF!&lt;&gt;"^"</formula>
    </cfRule>
    <cfRule type="expression" priority="105" dxfId="2" stopIfTrue="1">
      <formula>AND(#REF!=1,$P$46="",#REF!="^")</formula>
    </cfRule>
  </conditionalFormatting>
  <conditionalFormatting sqref="Q46:Q47">
    <cfRule type="expression" priority="106" dxfId="4" stopIfTrue="1">
      <formula>AND(#REF!=1,$Q$46="",#REF!&lt;&gt;"^")</formula>
    </cfRule>
    <cfRule type="expression" priority="107" dxfId="3" stopIfTrue="1">
      <formula>#REF!&lt;&gt;"^"</formula>
    </cfRule>
    <cfRule type="expression" priority="108" dxfId="2" stopIfTrue="1">
      <formula>AND(#REF!=1,$Q$46="",#REF!="^")</formula>
    </cfRule>
  </conditionalFormatting>
  <conditionalFormatting sqref="R46:R47">
    <cfRule type="expression" priority="109" dxfId="4" stopIfTrue="1">
      <formula>AND(#REF!=1,$R$46="",#REF!&lt;&gt;"^")</formula>
    </cfRule>
    <cfRule type="expression" priority="110" dxfId="3" stopIfTrue="1">
      <formula>#REF!&lt;&gt;"^"</formula>
    </cfRule>
    <cfRule type="expression" priority="111" dxfId="2" stopIfTrue="1">
      <formula>AND(#REF!=1,$R$46="",#REF!="^")</formula>
    </cfRule>
  </conditionalFormatting>
  <conditionalFormatting sqref="S46:S47">
    <cfRule type="expression" priority="112" dxfId="4" stopIfTrue="1">
      <formula>AND(#REF!=1,$S$46="",#REF!&lt;&gt;"^")</formula>
    </cfRule>
    <cfRule type="expression" priority="113" dxfId="3" stopIfTrue="1">
      <formula>#REF!&lt;&gt;"^"</formula>
    </cfRule>
    <cfRule type="expression" priority="114" dxfId="2" stopIfTrue="1">
      <formula>AND(#REF!=1,$S$46="",#REF!="^")</formula>
    </cfRule>
  </conditionalFormatting>
  <conditionalFormatting sqref="U46:U47">
    <cfRule type="expression" priority="115" dxfId="4" stopIfTrue="1">
      <formula>AND(#REF!=1,$U$46="",#REF!&lt;&gt;"^")</formula>
    </cfRule>
    <cfRule type="expression" priority="116" dxfId="3" stopIfTrue="1">
      <formula>#REF!&lt;&gt;"^"</formula>
    </cfRule>
    <cfRule type="expression" priority="117" dxfId="2" stopIfTrue="1">
      <formula>AND(#REF!=1,$U$46="",#REF!="^")</formula>
    </cfRule>
  </conditionalFormatting>
  <conditionalFormatting sqref="W46:W47">
    <cfRule type="expression" priority="118" dxfId="4" stopIfTrue="1">
      <formula>AND(#REF!=1,$W$46="",#REF!&lt;&gt;"^")</formula>
    </cfRule>
    <cfRule type="expression" priority="119" dxfId="3" stopIfTrue="1">
      <formula>#REF!&lt;&gt;"^"</formula>
    </cfRule>
    <cfRule type="expression" priority="120" dxfId="2" stopIfTrue="1">
      <formula>AND(#REF!=1,$W$46="",#REF!="^")</formula>
    </cfRule>
  </conditionalFormatting>
  <conditionalFormatting sqref="X46:X47">
    <cfRule type="expression" priority="121" dxfId="4" stopIfTrue="1">
      <formula>AND(#REF!=1,$X$46="",#REF!&lt;&gt;"^")</formula>
    </cfRule>
    <cfRule type="expression" priority="122" dxfId="3" stopIfTrue="1">
      <formula>#REF!&lt;&gt;"^"</formula>
    </cfRule>
    <cfRule type="expression" priority="123" dxfId="2" stopIfTrue="1">
      <formula>AND(#REF!=1,$X$46="",#REF!="^")</formula>
    </cfRule>
  </conditionalFormatting>
  <conditionalFormatting sqref="Y46:Y47">
    <cfRule type="expression" priority="124" dxfId="4" stopIfTrue="1">
      <formula>AND(#REF!=1,$Y$46="",#REF!&lt;&gt;"^")</formula>
    </cfRule>
    <cfRule type="expression" priority="125" dxfId="3" stopIfTrue="1">
      <formula>#REF!&lt;&gt;"^"</formula>
    </cfRule>
    <cfRule type="expression" priority="126" dxfId="2" stopIfTrue="1">
      <formula>AND(#REF!=1,$Y$46="",#REF!="^")</formula>
    </cfRule>
  </conditionalFormatting>
  <conditionalFormatting sqref="Z46:Z47">
    <cfRule type="expression" priority="127" dxfId="4" stopIfTrue="1">
      <formula>AND(#REF!=1,$Z$46="",#REF!&lt;&gt;"^")</formula>
    </cfRule>
    <cfRule type="expression" priority="128" dxfId="3" stopIfTrue="1">
      <formula>#REF!&lt;&gt;"^"</formula>
    </cfRule>
    <cfRule type="expression" priority="129" dxfId="2" stopIfTrue="1">
      <formula>AND(#REF!=1,$Z$46="",#REF!="^")</formula>
    </cfRule>
  </conditionalFormatting>
  <conditionalFormatting sqref="AA46:AA47">
    <cfRule type="expression" priority="130" dxfId="4" stopIfTrue="1">
      <formula>AND(#REF!=1,$AA$46="",#REF!&lt;&gt;"^")</formula>
    </cfRule>
    <cfRule type="expression" priority="131" dxfId="3" stopIfTrue="1">
      <formula>#REF!&lt;&gt;"^"</formula>
    </cfRule>
    <cfRule type="expression" priority="132" dxfId="2" stopIfTrue="1">
      <formula>AND(#REF!=1,$AA$46="",#REF!="^")</formula>
    </cfRule>
  </conditionalFormatting>
  <conditionalFormatting sqref="AB46:AB47">
    <cfRule type="expression" priority="133" dxfId="4" stopIfTrue="1">
      <formula>AND(#REF!=1,$AB$46="",#REF!&lt;&gt;"^")</formula>
    </cfRule>
    <cfRule type="expression" priority="134" dxfId="3" stopIfTrue="1">
      <formula>#REF!&lt;&gt;"^"</formula>
    </cfRule>
    <cfRule type="expression" priority="135" dxfId="2" stopIfTrue="1">
      <formula>AND(#REF!=1,$AB$46="",#REF!="^")</formula>
    </cfRule>
  </conditionalFormatting>
  <conditionalFormatting sqref="AC46:AC47">
    <cfRule type="expression" priority="136" dxfId="4" stopIfTrue="1">
      <formula>AND(#REF!=1,$AC$46="",#REF!&lt;&gt;"^")</formula>
    </cfRule>
    <cfRule type="expression" priority="137" dxfId="3" stopIfTrue="1">
      <formula>#REF!&lt;&gt;"^"</formula>
    </cfRule>
    <cfRule type="expression" priority="138" dxfId="2" stopIfTrue="1">
      <formula>AND(#REF!=1,$AC$46="",#REF!="^")</formula>
    </cfRule>
  </conditionalFormatting>
  <conditionalFormatting sqref="AD46:AD47">
    <cfRule type="expression" priority="139" dxfId="4" stopIfTrue="1">
      <formula>AND(#REF!=1,$AD$46="",#REF!&lt;&gt;"^")</formula>
    </cfRule>
    <cfRule type="expression" priority="140" dxfId="3" stopIfTrue="1">
      <formula>#REF!&lt;&gt;"^"</formula>
    </cfRule>
    <cfRule type="expression" priority="141" dxfId="2" stopIfTrue="1">
      <formula>AND(#REF!=1,$AD$46="",#REF!="^")</formula>
    </cfRule>
  </conditionalFormatting>
  <conditionalFormatting sqref="R44">
    <cfRule type="expression" priority="142" dxfId="4" stopIfTrue="1">
      <formula>AND(#REF!=1,$R$44="",#REF!&lt;&gt;"^")</formula>
    </cfRule>
    <cfRule type="expression" priority="143" dxfId="3" stopIfTrue="1">
      <formula>#REF!&lt;&gt;"^"</formula>
    </cfRule>
    <cfRule type="expression" priority="144" dxfId="2" stopIfTrue="1">
      <formula>AND(#REF!=1,$R$44="",#REF!="^")</formula>
    </cfRule>
  </conditionalFormatting>
  <conditionalFormatting sqref="S44">
    <cfRule type="expression" priority="145" dxfId="4" stopIfTrue="1">
      <formula>AND(#REF!=1,$S$44="",#REF!&lt;&gt;"^")</formula>
    </cfRule>
    <cfRule type="expression" priority="146" dxfId="3" stopIfTrue="1">
      <formula>#REF!&lt;&gt;"^"</formula>
    </cfRule>
    <cfRule type="expression" priority="147" dxfId="2" stopIfTrue="1">
      <formula>AND(#REF!=1,$S$44="",#REF!="^")</formula>
    </cfRule>
  </conditionalFormatting>
  <conditionalFormatting sqref="L44">
    <cfRule type="expression" priority="148" dxfId="4" stopIfTrue="1">
      <formula>AND(#REF!=1,$L$44="",#REF!&lt;&gt;"^")</formula>
    </cfRule>
    <cfRule type="expression" priority="149" dxfId="3" stopIfTrue="1">
      <formula>#REF!&lt;&gt;"^"</formula>
    </cfRule>
    <cfRule type="expression" priority="150" dxfId="2" stopIfTrue="1">
      <formula>AND(#REF!=1,$L$44="",#REF!="^")</formula>
    </cfRule>
  </conditionalFormatting>
  <conditionalFormatting sqref="M44">
    <cfRule type="expression" priority="151" dxfId="4" stopIfTrue="1">
      <formula>AND(#REF!=1,$M$44="",#REF!&lt;&gt;"^")</formula>
    </cfRule>
    <cfRule type="expression" priority="152" dxfId="3" stopIfTrue="1">
      <formula>#REF!&lt;&gt;"^"</formula>
    </cfRule>
    <cfRule type="expression" priority="153" dxfId="2" stopIfTrue="1">
      <formula>AND(#REF!=1,$M$44="",#REF!="^")</formula>
    </cfRule>
  </conditionalFormatting>
  <conditionalFormatting sqref="N44">
    <cfRule type="expression" priority="154" dxfId="4" stopIfTrue="1">
      <formula>AND(#REF!=1,$N$44="",#REF!&lt;&gt;"^")</formula>
    </cfRule>
    <cfRule type="expression" priority="155" dxfId="3" stopIfTrue="1">
      <formula>#REF!&lt;&gt;"^"</formula>
    </cfRule>
    <cfRule type="expression" priority="156" dxfId="2" stopIfTrue="1">
      <formula>AND(#REF!=1,$N$44="",#REF!="^")</formula>
    </cfRule>
  </conditionalFormatting>
  <conditionalFormatting sqref="O44">
    <cfRule type="expression" priority="157" dxfId="4" stopIfTrue="1">
      <formula>AND(#REF!=1,$O$44="",#REF!&lt;&gt;"^")</formula>
    </cfRule>
    <cfRule type="expression" priority="158" dxfId="3" stopIfTrue="1">
      <formula>#REF!&lt;&gt;"^"</formula>
    </cfRule>
    <cfRule type="expression" priority="159" dxfId="2" stopIfTrue="1">
      <formula>AND(#REF!=1,$O$44="",#REF!="^")</formula>
    </cfRule>
  </conditionalFormatting>
  <conditionalFormatting sqref="Q44">
    <cfRule type="expression" priority="160" dxfId="4" stopIfTrue="1">
      <formula>AND(#REF!=1,$Q$44="",#REF!&lt;&gt;"^")</formula>
    </cfRule>
    <cfRule type="expression" priority="161" dxfId="3" stopIfTrue="1">
      <formula>#REF!&lt;&gt;"^"</formula>
    </cfRule>
    <cfRule type="expression" priority="162" dxfId="2" stopIfTrue="1">
      <formula>AND(#REF!=1,$Q$44="",#REF!="^")</formula>
    </cfRule>
  </conditionalFormatting>
  <conditionalFormatting sqref="O46">
    <cfRule type="expression" priority="163" dxfId="4" stopIfTrue="1">
      <formula>AND(#REF!=1,$O$46="",#REF!&lt;&gt;"^")</formula>
    </cfRule>
    <cfRule type="expression" priority="164" dxfId="3" stopIfTrue="1">
      <formula>#REF!&lt;&gt;"^"</formula>
    </cfRule>
    <cfRule type="expression" priority="165" dxfId="2" stopIfTrue="1">
      <formula>AND(#REF!=1,$O$46="",#REF!="^")</formula>
    </cfRule>
  </conditionalFormatting>
  <conditionalFormatting sqref="T46">
    <cfRule type="expression" priority="166" dxfId="4" stopIfTrue="1">
      <formula>AND(#REF!=1,$T$46="",#REF!&lt;&gt;"^")</formula>
    </cfRule>
    <cfRule type="expression" priority="167" dxfId="3" stopIfTrue="1">
      <formula>#REF!&lt;&gt;"^"</formula>
    </cfRule>
    <cfRule type="expression" priority="168" dxfId="2" stopIfTrue="1">
      <formula>AND(#REF!=1,$T$46="",#REF!="^")</formula>
    </cfRule>
  </conditionalFormatting>
  <conditionalFormatting sqref="K44">
    <cfRule type="expression" priority="169" dxfId="4" stopIfTrue="1">
      <formula>AND(#REF!=1,$K$44="",#REF!&lt;&gt;"^")</formula>
    </cfRule>
    <cfRule type="expression" priority="170" dxfId="3" stopIfTrue="1">
      <formula>#REF!&lt;&gt;"^"</formula>
    </cfRule>
    <cfRule type="expression" priority="171" dxfId="2" stopIfTrue="1">
      <formula>AND(#REF!=1,$K$44="",#REF!="^")</formula>
    </cfRule>
  </conditionalFormatting>
  <conditionalFormatting sqref="K45">
    <cfRule type="expression" priority="172" dxfId="4" stopIfTrue="1">
      <formula>AND(#REF!=1,$K$45="",#REF!&lt;&gt;"^")</formula>
    </cfRule>
    <cfRule type="expression" priority="173" dxfId="3" stopIfTrue="1">
      <formula>#REF!&lt;&gt;"^"</formula>
    </cfRule>
    <cfRule type="expression" priority="174" dxfId="2" stopIfTrue="1">
      <formula>AND(#REF!=1,$K$45="",#REF!="^")</formula>
    </cfRule>
  </conditionalFormatting>
  <conditionalFormatting sqref="P44">
    <cfRule type="expression" priority="175" dxfId="4" stopIfTrue="1">
      <formula>AND(#REF!=1,$P$44="",#REF!&lt;&gt;"^")</formula>
    </cfRule>
    <cfRule type="expression" priority="176" dxfId="3" stopIfTrue="1">
      <formula>#REF!&lt;&gt;"^"</formula>
    </cfRule>
    <cfRule type="expression" priority="177" dxfId="2" stopIfTrue="1">
      <formula>AND(#REF!=1,$P$44="",#REF!="^")</formula>
    </cfRule>
  </conditionalFormatting>
  <conditionalFormatting sqref="V44">
    <cfRule type="expression" priority="178" dxfId="4" stopIfTrue="1">
      <formula>AND(#REF!=1,$V$44="",#REF!&lt;&gt;"^")</formula>
    </cfRule>
    <cfRule type="expression" priority="179" dxfId="3" stopIfTrue="1">
      <formula>#REF!&lt;&gt;"^"</formula>
    </cfRule>
    <cfRule type="expression" priority="180" dxfId="2" stopIfTrue="1">
      <formula>AND(#REF!=1,$V$44="",#REF!="^")</formula>
    </cfRule>
  </conditionalFormatting>
  <conditionalFormatting sqref="V45">
    <cfRule type="expression" priority="181" dxfId="4" stopIfTrue="1">
      <formula>AND(#REF!=1,$V$45="",#REF!&lt;&gt;"^")</formula>
    </cfRule>
    <cfRule type="expression" priority="182" dxfId="3" stopIfTrue="1">
      <formula>#REF!&lt;&gt;"^"</formula>
    </cfRule>
    <cfRule type="expression" priority="183" dxfId="2" stopIfTrue="1">
      <formula>AND(#REF!=1,$V$45="",#REF!="^")</formula>
    </cfRule>
  </conditionalFormatting>
  <conditionalFormatting sqref="V46">
    <cfRule type="expression" priority="184" dxfId="4" stopIfTrue="1">
      <formula>AND(#REF!=1,$V$46="",#REF!&lt;&gt;"^")</formula>
    </cfRule>
    <cfRule type="expression" priority="185" dxfId="3" stopIfTrue="1">
      <formula>#REF!&lt;&gt;"^"</formula>
    </cfRule>
    <cfRule type="expression" priority="186" dxfId="2" stopIfTrue="1">
      <formula>AND(#REF!=1,$V$46="",#REF!="^")</formula>
    </cfRule>
  </conditionalFormatting>
  <conditionalFormatting sqref="V47">
    <cfRule type="expression" priority="187" dxfId="4" stopIfTrue="1">
      <formula>AND(#REF!=1,$V$47="",#REF!&lt;&gt;"^")</formula>
    </cfRule>
    <cfRule type="expression" priority="188" dxfId="3" stopIfTrue="1">
      <formula>#REF!&lt;&gt;"^"</formula>
    </cfRule>
    <cfRule type="expression" priority="189" dxfId="2" stopIfTrue="1">
      <formula>AND(#REF!=1,$V$47="",#REF!="^")</formula>
    </cfRule>
  </conditionalFormatting>
  <conditionalFormatting sqref="A42">
    <cfRule type="expression" priority="190" dxfId="4" stopIfTrue="1">
      <formula>AND(#REF!=1,$A$42="",#REF!&lt;&gt;"^")</formula>
    </cfRule>
    <cfRule type="expression" priority="191" dxfId="3" stopIfTrue="1">
      <formula>#REF!&lt;&gt;"^"</formula>
    </cfRule>
    <cfRule type="expression" priority="192" dxfId="2" stopIfTrue="1">
      <formula>AND(#REF!=1,$A$42="",#REF!="^")</formula>
    </cfRule>
  </conditionalFormatting>
  <conditionalFormatting sqref="B42">
    <cfRule type="expression" priority="193" dxfId="4" stopIfTrue="1">
      <formula>AND(#REF!=1,$B$42="",#REF!&lt;&gt;"^")</formula>
    </cfRule>
    <cfRule type="expression" priority="194" dxfId="3" stopIfTrue="1">
      <formula>#REF!&lt;&gt;"^"</formula>
    </cfRule>
    <cfRule type="expression" priority="195" dxfId="2" stopIfTrue="1">
      <formula>AND(#REF!=1,$B$42="",#REF!="^")</formula>
    </cfRule>
  </conditionalFormatting>
  <conditionalFormatting sqref="C42">
    <cfRule type="expression" priority="196" dxfId="4" stopIfTrue="1">
      <formula>AND(#REF!=1,$C$42="",#REF!&lt;&gt;"^")</formula>
    </cfRule>
    <cfRule type="expression" priority="197" dxfId="3" stopIfTrue="1">
      <formula>#REF!&lt;&gt;"^"</formula>
    </cfRule>
    <cfRule type="expression" priority="198" dxfId="2" stopIfTrue="1">
      <formula>AND(#REF!=1,$C$42="",#REF!="^")</formula>
    </cfRule>
  </conditionalFormatting>
  <conditionalFormatting sqref="D42">
    <cfRule type="expression" priority="199" dxfId="4" stopIfTrue="1">
      <formula>AND(#REF!=1,$D$42="",#REF!&lt;&gt;"^")</formula>
    </cfRule>
    <cfRule type="expression" priority="200" dxfId="3" stopIfTrue="1">
      <formula>#REF!&lt;&gt;"^"</formula>
    </cfRule>
    <cfRule type="expression" priority="201" dxfId="2" stopIfTrue="1">
      <formula>AND(#REF!=1,$D$42="",#REF!="^")</formula>
    </cfRule>
  </conditionalFormatting>
  <conditionalFormatting sqref="E42">
    <cfRule type="expression" priority="202" dxfId="4" stopIfTrue="1">
      <formula>AND(#REF!=1,$E$42="",#REF!&lt;&gt;"^")</formula>
    </cfRule>
    <cfRule type="expression" priority="203" dxfId="3" stopIfTrue="1">
      <formula>#REF!&lt;&gt;"^"</formula>
    </cfRule>
    <cfRule type="expression" priority="204" dxfId="2" stopIfTrue="1">
      <formula>AND(#REF!=1,$E$42="",#REF!="^")</formula>
    </cfRule>
  </conditionalFormatting>
  <conditionalFormatting sqref="F42">
    <cfRule type="expression" priority="205" dxfId="4" stopIfTrue="1">
      <formula>AND(#REF!=1,$F$42="",#REF!&lt;&gt;"^")</formula>
    </cfRule>
    <cfRule type="expression" priority="206" dxfId="3" stopIfTrue="1">
      <formula>#REF!&lt;&gt;"^"</formula>
    </cfRule>
    <cfRule type="expression" priority="207" dxfId="2" stopIfTrue="1">
      <formula>AND(#REF!=1,$F$42="",#REF!="^")</formula>
    </cfRule>
  </conditionalFormatting>
  <conditionalFormatting sqref="G42">
    <cfRule type="expression" priority="208" dxfId="4" stopIfTrue="1">
      <formula>AND(#REF!=1,$G$42="",#REF!&lt;&gt;"^")</formula>
    </cfRule>
    <cfRule type="expression" priority="209" dxfId="3" stopIfTrue="1">
      <formula>#REF!&lt;&gt;"^"</formula>
    </cfRule>
    <cfRule type="expression" priority="210" dxfId="2" stopIfTrue="1">
      <formula>AND(#REF!=1,$G$42="",#REF!="^")</formula>
    </cfRule>
  </conditionalFormatting>
  <conditionalFormatting sqref="H42">
    <cfRule type="expression" priority="211" dxfId="4" stopIfTrue="1">
      <formula>AND(#REF!=1,$H$42="",#REF!&lt;&gt;"^")</formula>
    </cfRule>
    <cfRule type="expression" priority="212" dxfId="3" stopIfTrue="1">
      <formula>#REF!&lt;&gt;"^"</formula>
    </cfRule>
    <cfRule type="expression" priority="213" dxfId="2" stopIfTrue="1">
      <formula>AND(#REF!=1,$H$42="",#REF!="^")</formula>
    </cfRule>
  </conditionalFormatting>
  <conditionalFormatting sqref="I42">
    <cfRule type="expression" priority="214" dxfId="4" stopIfTrue="1">
      <formula>AND(#REF!=1,$I$42="",#REF!&lt;&gt;"^")</formula>
    </cfRule>
    <cfRule type="expression" priority="215" dxfId="3" stopIfTrue="1">
      <formula>#REF!&lt;&gt;"^"</formula>
    </cfRule>
    <cfRule type="expression" priority="216" dxfId="2" stopIfTrue="1">
      <formula>AND(#REF!=1,$I$42="",#REF!="^")</formula>
    </cfRule>
  </conditionalFormatting>
  <conditionalFormatting sqref="J42">
    <cfRule type="expression" priority="217" dxfId="4" stopIfTrue="1">
      <formula>AND(#REF!=1,$J$42="",#REF!&lt;&gt;"^")</formula>
    </cfRule>
    <cfRule type="expression" priority="218" dxfId="3" stopIfTrue="1">
      <formula>#REF!&lt;&gt;"^"</formula>
    </cfRule>
    <cfRule type="expression" priority="219" dxfId="2" stopIfTrue="1">
      <formula>AND(#REF!=1,$J$42="",#REF!="^")</formula>
    </cfRule>
  </conditionalFormatting>
  <conditionalFormatting sqref="K42">
    <cfRule type="expression" priority="220" dxfId="4" stopIfTrue="1">
      <formula>AND(#REF!=1,$K$42="",#REF!&lt;&gt;"^")</formula>
    </cfRule>
    <cfRule type="expression" priority="221" dxfId="3" stopIfTrue="1">
      <formula>#REF!&lt;&gt;"^"</formula>
    </cfRule>
    <cfRule type="expression" priority="222" dxfId="2" stopIfTrue="1">
      <formula>AND(#REF!=1,$K$42="",#REF!="^")</formula>
    </cfRule>
  </conditionalFormatting>
  <conditionalFormatting sqref="L42">
    <cfRule type="expression" priority="223" dxfId="4" stopIfTrue="1">
      <formula>AND(#REF!=1,$L$42="",#REF!&lt;&gt;"^")</formula>
    </cfRule>
    <cfRule type="expression" priority="224" dxfId="3" stopIfTrue="1">
      <formula>#REF!&lt;&gt;"^"</formula>
    </cfRule>
    <cfRule type="expression" priority="225" dxfId="2" stopIfTrue="1">
      <formula>AND(#REF!=1,$L$42="",#REF!="^")</formula>
    </cfRule>
  </conditionalFormatting>
  <conditionalFormatting sqref="M42:M43">
    <cfRule type="expression" priority="226" dxfId="4" stopIfTrue="1">
      <formula>AND(#REF!=1,$M$42="",#REF!&lt;&gt;"^")</formula>
    </cfRule>
    <cfRule type="expression" priority="227" dxfId="3" stopIfTrue="1">
      <formula>#REF!&lt;&gt;"^"</formula>
    </cfRule>
    <cfRule type="expression" priority="228" dxfId="2" stopIfTrue="1">
      <formula>AND(#REF!=1,$M$42="",#REF!="^")</formula>
    </cfRule>
  </conditionalFormatting>
  <conditionalFormatting sqref="N42:N43">
    <cfRule type="expression" priority="229" dxfId="4" stopIfTrue="1">
      <formula>AND(#REF!=1,$N$42="",#REF!&lt;&gt;"^")</formula>
    </cfRule>
    <cfRule type="expression" priority="230" dxfId="3" stopIfTrue="1">
      <formula>#REF!&lt;&gt;"^"</formula>
    </cfRule>
    <cfRule type="expression" priority="231" dxfId="2" stopIfTrue="1">
      <formula>AND(#REF!=1,$N$42="",#REF!="^")</formula>
    </cfRule>
  </conditionalFormatting>
  <conditionalFormatting sqref="O42:O43">
    <cfRule type="expression" priority="232" dxfId="4" stopIfTrue="1">
      <formula>AND(#REF!=1,$O$42="",#REF!&lt;&gt;"^")</formula>
    </cfRule>
    <cfRule type="expression" priority="233" dxfId="3" stopIfTrue="1">
      <formula>#REF!&lt;&gt;"^"</formula>
    </cfRule>
    <cfRule type="expression" priority="234" dxfId="2" stopIfTrue="1">
      <formula>AND(#REF!=1,$O$42="",#REF!="^")</formula>
    </cfRule>
  </conditionalFormatting>
  <conditionalFormatting sqref="P42:P43">
    <cfRule type="expression" priority="235" dxfId="4" stopIfTrue="1">
      <formula>AND(#REF!=1,$P$42="",#REF!&lt;&gt;"^")</formula>
    </cfRule>
    <cfRule type="expression" priority="236" dxfId="3" stopIfTrue="1">
      <formula>#REF!&lt;&gt;"^"</formula>
    </cfRule>
    <cfRule type="expression" priority="237" dxfId="2" stopIfTrue="1">
      <formula>AND(#REF!=1,$P$42="",#REF!="^")</formula>
    </cfRule>
  </conditionalFormatting>
  <conditionalFormatting sqref="Q42:Q43">
    <cfRule type="expression" priority="238" dxfId="4" stopIfTrue="1">
      <formula>AND(#REF!=1,$Q$42="",#REF!&lt;&gt;"^")</formula>
    </cfRule>
    <cfRule type="expression" priority="239" dxfId="3" stopIfTrue="1">
      <formula>#REF!&lt;&gt;"^"</formula>
    </cfRule>
    <cfRule type="expression" priority="240" dxfId="2" stopIfTrue="1">
      <formula>AND(#REF!=1,$Q$42="",#REF!="^")</formula>
    </cfRule>
  </conditionalFormatting>
  <conditionalFormatting sqref="R42:R43">
    <cfRule type="expression" priority="241" dxfId="4" stopIfTrue="1">
      <formula>AND(#REF!=1,$R$42="",#REF!&lt;&gt;"^")</formula>
    </cfRule>
    <cfRule type="expression" priority="242" dxfId="3" stopIfTrue="1">
      <formula>#REF!&lt;&gt;"^"</formula>
    </cfRule>
    <cfRule type="expression" priority="243" dxfId="2" stopIfTrue="1">
      <formula>AND(#REF!=1,$R$42="",#REF!="^")</formula>
    </cfRule>
  </conditionalFormatting>
  <conditionalFormatting sqref="S42:S43">
    <cfRule type="expression" priority="244" dxfId="4" stopIfTrue="1">
      <formula>AND(#REF!=1,$S$42="",#REF!&lt;&gt;"^")</formula>
    </cfRule>
    <cfRule type="expression" priority="245" dxfId="3" stopIfTrue="1">
      <formula>#REF!&lt;&gt;"^"</formula>
    </cfRule>
    <cfRule type="expression" priority="246" dxfId="2" stopIfTrue="1">
      <formula>AND(#REF!=1,$S$42="",#REF!="^")</formula>
    </cfRule>
  </conditionalFormatting>
  <conditionalFormatting sqref="U42:U43">
    <cfRule type="expression" priority="247" dxfId="4" stopIfTrue="1">
      <formula>AND(#REF!=1,$U$42="",#REF!&lt;&gt;"^")</formula>
    </cfRule>
    <cfRule type="expression" priority="248" dxfId="3" stopIfTrue="1">
      <formula>#REF!&lt;&gt;"^"</formula>
    </cfRule>
    <cfRule type="expression" priority="249" dxfId="2" stopIfTrue="1">
      <formula>AND(#REF!=1,$U$42="",#REF!="^")</formula>
    </cfRule>
  </conditionalFormatting>
  <conditionalFormatting sqref="W42:W43">
    <cfRule type="expression" priority="250" dxfId="4" stopIfTrue="1">
      <formula>AND(#REF!=1,$W$42="",#REF!&lt;&gt;"^")</formula>
    </cfRule>
    <cfRule type="expression" priority="251" dxfId="3" stopIfTrue="1">
      <formula>#REF!&lt;&gt;"^"</formula>
    </cfRule>
    <cfRule type="expression" priority="252" dxfId="2" stopIfTrue="1">
      <formula>AND(#REF!=1,$W$42="",#REF!="^")</formula>
    </cfRule>
  </conditionalFormatting>
  <conditionalFormatting sqref="X42:X43">
    <cfRule type="expression" priority="253" dxfId="4" stopIfTrue="1">
      <formula>AND(#REF!=1,$X$42="",#REF!&lt;&gt;"^")</formula>
    </cfRule>
    <cfRule type="expression" priority="254" dxfId="3" stopIfTrue="1">
      <formula>#REF!&lt;&gt;"^"</formula>
    </cfRule>
    <cfRule type="expression" priority="255" dxfId="2" stopIfTrue="1">
      <formula>AND(#REF!=1,$X$42="",#REF!="^")</formula>
    </cfRule>
  </conditionalFormatting>
  <conditionalFormatting sqref="Y42:Y43">
    <cfRule type="expression" priority="256" dxfId="4" stopIfTrue="1">
      <formula>AND(#REF!=1,$Y$42="",#REF!&lt;&gt;"^")</formula>
    </cfRule>
    <cfRule type="expression" priority="257" dxfId="3" stopIfTrue="1">
      <formula>#REF!&lt;&gt;"^"</formula>
    </cfRule>
    <cfRule type="expression" priority="258" dxfId="2" stopIfTrue="1">
      <formula>AND(#REF!=1,$Y$42="",#REF!="^")</formula>
    </cfRule>
  </conditionalFormatting>
  <conditionalFormatting sqref="Z42:Z43">
    <cfRule type="expression" priority="259" dxfId="4" stopIfTrue="1">
      <formula>AND(#REF!=1,$Z$42="",#REF!&lt;&gt;"^")</formula>
    </cfRule>
    <cfRule type="expression" priority="260" dxfId="3" stopIfTrue="1">
      <formula>#REF!&lt;&gt;"^"</formula>
    </cfRule>
    <cfRule type="expression" priority="261" dxfId="2" stopIfTrue="1">
      <formula>AND(#REF!=1,$Z$42="",#REF!="^")</formula>
    </cfRule>
  </conditionalFormatting>
  <conditionalFormatting sqref="AA42:AA43">
    <cfRule type="expression" priority="262" dxfId="4" stopIfTrue="1">
      <formula>AND(#REF!=1,$AA$42="",#REF!&lt;&gt;"^")</formula>
    </cfRule>
    <cfRule type="expression" priority="263" dxfId="3" stopIfTrue="1">
      <formula>#REF!&lt;&gt;"^"</formula>
    </cfRule>
    <cfRule type="expression" priority="264" dxfId="2" stopIfTrue="1">
      <formula>AND(#REF!=1,$AA$42="",#REF!="^")</formula>
    </cfRule>
  </conditionalFormatting>
  <conditionalFormatting sqref="AB42:AB43">
    <cfRule type="expression" priority="265" dxfId="4" stopIfTrue="1">
      <formula>AND(#REF!=1,$AB$42="",#REF!&lt;&gt;"^")</formula>
    </cfRule>
    <cfRule type="expression" priority="266" dxfId="3" stopIfTrue="1">
      <formula>#REF!&lt;&gt;"^"</formula>
    </cfRule>
    <cfRule type="expression" priority="267" dxfId="2" stopIfTrue="1">
      <formula>AND(#REF!=1,$AB$42="",#REF!="^")</formula>
    </cfRule>
  </conditionalFormatting>
  <conditionalFormatting sqref="AC42:AC43">
    <cfRule type="expression" priority="268" dxfId="4" stopIfTrue="1">
      <formula>AND(#REF!=1,$AC$42="",#REF!&lt;&gt;"^")</formula>
    </cfRule>
    <cfRule type="expression" priority="269" dxfId="3" stopIfTrue="1">
      <formula>#REF!&lt;&gt;"^"</formula>
    </cfRule>
    <cfRule type="expression" priority="270" dxfId="2" stopIfTrue="1">
      <formula>AND(#REF!=1,$AC$42="",#REF!="^")</formula>
    </cfRule>
  </conditionalFormatting>
  <conditionalFormatting sqref="AD42:AD43">
    <cfRule type="expression" priority="271" dxfId="4" stopIfTrue="1">
      <formula>AND(#REF!=1,$AD$42="",#REF!&lt;&gt;"^")</formula>
    </cfRule>
    <cfRule type="expression" priority="272" dxfId="3" stopIfTrue="1">
      <formula>#REF!&lt;&gt;"^"</formula>
    </cfRule>
    <cfRule type="expression" priority="273" dxfId="2" stopIfTrue="1">
      <formula>AND(#REF!=1,$AD$42="",#REF!="^")</formula>
    </cfRule>
  </conditionalFormatting>
  <conditionalFormatting sqref="T42">
    <cfRule type="expression" priority="274" dxfId="4" stopIfTrue="1">
      <formula>AND(#REF!=1,$T$42="",#REF!&lt;&gt;"^")</formula>
    </cfRule>
    <cfRule type="expression" priority="275" dxfId="3" stopIfTrue="1">
      <formula>#REF!&lt;&gt;"^"</formula>
    </cfRule>
    <cfRule type="expression" priority="276" dxfId="2" stopIfTrue="1">
      <formula>AND(#REF!=1,$T$42="",#REF!="^")</formula>
    </cfRule>
  </conditionalFormatting>
  <conditionalFormatting sqref="T43">
    <cfRule type="expression" priority="277" dxfId="4" stopIfTrue="1">
      <formula>AND(#REF!=1,$T$43="",#REF!&lt;&gt;"^")</formula>
    </cfRule>
    <cfRule type="expression" priority="278" dxfId="3" stopIfTrue="1">
      <formula>#REF!&lt;&gt;"^"</formula>
    </cfRule>
    <cfRule type="expression" priority="279" dxfId="2" stopIfTrue="1">
      <formula>AND(#REF!=1,$T$43="",#REF!="^")</formula>
    </cfRule>
  </conditionalFormatting>
  <conditionalFormatting sqref="V42">
    <cfRule type="expression" priority="280" dxfId="4" stopIfTrue="1">
      <formula>AND(#REF!=1,$V$42="",#REF!&lt;&gt;"^")</formula>
    </cfRule>
    <cfRule type="expression" priority="281" dxfId="3" stopIfTrue="1">
      <formula>#REF!&lt;&gt;"^"</formula>
    </cfRule>
    <cfRule type="expression" priority="282" dxfId="2" stopIfTrue="1">
      <formula>AND(#REF!=1,$V$42="",#REF!="^")</formula>
    </cfRule>
  </conditionalFormatting>
  <conditionalFormatting sqref="V43">
    <cfRule type="expression" priority="283" dxfId="4" stopIfTrue="1">
      <formula>AND(#REF!=1,$V$43="",#REF!&lt;&gt;"^")</formula>
    </cfRule>
    <cfRule type="expression" priority="284" dxfId="3" stopIfTrue="1">
      <formula>#REF!&lt;&gt;"^"</formula>
    </cfRule>
    <cfRule type="expression" priority="285" dxfId="2" stopIfTrue="1">
      <formula>AND(#REF!=1,$V$43="",#REF!="^")</formula>
    </cfRule>
  </conditionalFormatting>
  <printOptions/>
  <pageMargins left="0.75" right="0.75" top="1" bottom="1" header="0.5118055555555556" footer="0.5118055555555556"/>
  <pageSetup horizontalDpi="300" verticalDpi="300" orientation="landscape" paperSize="9" scale="66" r:id="rId1"/>
  <colBreaks count="1" manualBreakCount="1">
    <brk id="4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21" sqref="J21"/>
    </sheetView>
  </sheetViews>
  <sheetFormatPr defaultColWidth="8.875" defaultRowHeight="12.75"/>
  <cols>
    <col min="1" max="1" width="11.875" style="32" customWidth="1"/>
    <col min="2" max="2" width="23.00390625" style="32" customWidth="1"/>
    <col min="3" max="3" width="9.125" style="32" hidden="1" customWidth="1"/>
    <col min="4" max="4" width="9.125" style="32" customWidth="1"/>
    <col min="5" max="5" width="19.125" style="32" customWidth="1"/>
    <col min="6" max="6" width="20.125" style="32" customWidth="1"/>
    <col min="7" max="7" width="16.75390625" style="32" customWidth="1"/>
    <col min="8" max="8" width="8.875" style="32" customWidth="1"/>
    <col min="9" max="10" width="12.00390625" style="32" customWidth="1"/>
    <col min="11" max="16384" width="8.875" style="32" customWidth="1"/>
  </cols>
  <sheetData>
    <row r="1" spans="1:10" ht="39" customHeight="1">
      <c r="A1" s="388" t="s">
        <v>234</v>
      </c>
      <c r="B1" s="388"/>
      <c r="C1" s="389"/>
      <c r="D1" s="389"/>
      <c r="E1" s="389"/>
      <c r="F1" s="389"/>
      <c r="G1" s="389"/>
      <c r="H1" s="389"/>
      <c r="I1" s="389"/>
      <c r="J1" s="389"/>
    </row>
    <row r="2" spans="1:10" ht="12.75">
      <c r="A2" s="7" t="s">
        <v>46</v>
      </c>
      <c r="B2" s="7" t="s">
        <v>47</v>
      </c>
      <c r="C2" s="7" t="s">
        <v>49</v>
      </c>
      <c r="D2" s="386" t="s">
        <v>235</v>
      </c>
      <c r="E2" s="390" t="s">
        <v>51</v>
      </c>
      <c r="F2" s="391"/>
      <c r="G2" s="7" t="s">
        <v>55</v>
      </c>
      <c r="H2" s="7" t="s">
        <v>236</v>
      </c>
      <c r="I2" s="7" t="s">
        <v>26</v>
      </c>
      <c r="J2" s="7" t="s">
        <v>54</v>
      </c>
    </row>
    <row r="3" spans="1:10" ht="25.5">
      <c r="A3" s="25"/>
      <c r="B3" s="25" t="s">
        <v>48</v>
      </c>
      <c r="C3" s="25" t="s">
        <v>50</v>
      </c>
      <c r="D3" s="387"/>
      <c r="E3" s="144" t="s">
        <v>237</v>
      </c>
      <c r="F3" s="2" t="s">
        <v>52</v>
      </c>
      <c r="G3" s="25" t="s">
        <v>56</v>
      </c>
      <c r="H3" s="25"/>
      <c r="I3" s="25"/>
      <c r="J3" s="25" t="s">
        <v>238</v>
      </c>
    </row>
    <row r="4" spans="1:10" ht="12.75">
      <c r="A4" s="2">
        <v>1</v>
      </c>
      <c r="B4" s="2">
        <v>2</v>
      </c>
      <c r="C4" s="2">
        <v>3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</row>
    <row r="5" spans="1:10" ht="12.75" hidden="1">
      <c r="A5" s="2">
        <v>1</v>
      </c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 t="s">
        <v>239</v>
      </c>
      <c r="B6" s="2">
        <v>39</v>
      </c>
      <c r="C6" s="2"/>
      <c r="D6" s="2">
        <v>0</v>
      </c>
      <c r="E6" s="2">
        <v>0</v>
      </c>
      <c r="F6" s="2">
        <v>0</v>
      </c>
      <c r="G6" s="2">
        <v>2</v>
      </c>
      <c r="H6" s="2">
        <v>0</v>
      </c>
      <c r="I6" s="2">
        <v>11</v>
      </c>
      <c r="J6" s="2">
        <f>SUM(B6:I6)</f>
        <v>52</v>
      </c>
    </row>
    <row r="7" spans="1:10" ht="12.75">
      <c r="A7" s="2" t="s">
        <v>240</v>
      </c>
      <c r="B7" s="2">
        <v>39</v>
      </c>
      <c r="C7" s="2">
        <v>5</v>
      </c>
      <c r="D7" s="2">
        <v>0</v>
      </c>
      <c r="E7" s="2">
        <v>0</v>
      </c>
      <c r="F7" s="2">
        <v>0</v>
      </c>
      <c r="G7" s="2">
        <v>2</v>
      </c>
      <c r="H7" s="2">
        <v>0</v>
      </c>
      <c r="I7" s="2">
        <v>11</v>
      </c>
      <c r="J7" s="2">
        <f>B7+D7+E7+F7+G7+H7+I7</f>
        <v>52</v>
      </c>
    </row>
    <row r="8" spans="1:10" ht="12.75">
      <c r="A8" s="2" t="s">
        <v>241</v>
      </c>
      <c r="B8" s="2">
        <v>35</v>
      </c>
      <c r="C8" s="2">
        <v>5</v>
      </c>
      <c r="D8" s="2">
        <v>0</v>
      </c>
      <c r="E8" s="2">
        <v>5</v>
      </c>
      <c r="F8" s="2">
        <v>0</v>
      </c>
      <c r="G8" s="2">
        <v>2</v>
      </c>
      <c r="H8" s="2">
        <v>0</v>
      </c>
      <c r="I8" s="2">
        <v>10</v>
      </c>
      <c r="J8" s="2">
        <f>B8+D8+E8+F8+G8+H8+I8</f>
        <v>52</v>
      </c>
    </row>
    <row r="9" spans="1:10" ht="12.75">
      <c r="A9" s="2" t="s">
        <v>242</v>
      </c>
      <c r="B9" s="2">
        <v>12</v>
      </c>
      <c r="C9" s="2">
        <v>0</v>
      </c>
      <c r="D9" s="2">
        <v>5</v>
      </c>
      <c r="E9" s="2">
        <v>13</v>
      </c>
      <c r="F9" s="2">
        <v>4</v>
      </c>
      <c r="G9" s="2">
        <v>1</v>
      </c>
      <c r="H9" s="2">
        <v>6</v>
      </c>
      <c r="I9" s="2">
        <v>2</v>
      </c>
      <c r="J9" s="2">
        <f>SUM(B9:I9)</f>
        <v>43</v>
      </c>
    </row>
    <row r="10" spans="1:10" s="145" customFormat="1" ht="12.75">
      <c r="A10" s="4" t="s">
        <v>54</v>
      </c>
      <c r="B10" s="4">
        <f aca="true" t="shared" si="0" ref="B10:J10">SUM(B6:B9)</f>
        <v>125</v>
      </c>
      <c r="C10" s="4">
        <f t="shared" si="0"/>
        <v>10</v>
      </c>
      <c r="D10" s="4">
        <f t="shared" si="0"/>
        <v>5</v>
      </c>
      <c r="E10" s="4">
        <f t="shared" si="0"/>
        <v>18</v>
      </c>
      <c r="F10" s="4">
        <f t="shared" si="0"/>
        <v>4</v>
      </c>
      <c r="G10" s="4">
        <f t="shared" si="0"/>
        <v>7</v>
      </c>
      <c r="H10" s="4">
        <f t="shared" si="0"/>
        <v>6</v>
      </c>
      <c r="I10" s="4">
        <f t="shared" si="0"/>
        <v>34</v>
      </c>
      <c r="J10" s="4">
        <f t="shared" si="0"/>
        <v>199</v>
      </c>
    </row>
    <row r="11" spans="1:4" ht="12.75">
      <c r="A11" s="146"/>
      <c r="B11" s="147"/>
      <c r="C11" s="147"/>
      <c r="D11" s="147"/>
    </row>
    <row r="12" spans="1:4" ht="12.75">
      <c r="A12" s="148"/>
      <c r="B12" s="146"/>
      <c r="C12" s="146"/>
      <c r="D12" s="146"/>
    </row>
    <row r="13" spans="1:4" ht="12.75">
      <c r="A13" s="149"/>
      <c r="B13" s="146"/>
      <c r="C13" s="146"/>
      <c r="D13" s="146"/>
    </row>
    <row r="14" spans="1:4" ht="12.75">
      <c r="A14" s="148"/>
      <c r="B14" s="146"/>
      <c r="C14" s="146"/>
      <c r="D14" s="146"/>
    </row>
    <row r="15" spans="1:4" ht="12.75">
      <c r="A15" s="149"/>
      <c r="B15" s="146"/>
      <c r="C15" s="146"/>
      <c r="D15" s="146"/>
    </row>
    <row r="16" spans="1:4" ht="12.75">
      <c r="A16" s="148"/>
      <c r="B16" s="146"/>
      <c r="C16" s="146"/>
      <c r="D16" s="146"/>
    </row>
    <row r="17" spans="1:4" ht="12.75">
      <c r="A17" s="149"/>
      <c r="B17" s="146"/>
      <c r="C17" s="146"/>
      <c r="D17" s="146"/>
    </row>
    <row r="18" spans="1:4" ht="12.75">
      <c r="A18" s="148"/>
      <c r="B18" s="146"/>
      <c r="C18" s="146"/>
      <c r="D18" s="146"/>
    </row>
    <row r="19" spans="1:4" ht="12.75">
      <c r="A19" s="149"/>
      <c r="B19" s="146"/>
      <c r="C19" s="146"/>
      <c r="D19" s="146"/>
    </row>
  </sheetData>
  <sheetProtection/>
  <mergeCells count="3">
    <mergeCell ref="D2:D3"/>
    <mergeCell ref="A1:J1"/>
    <mergeCell ref="E2:F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116" sqref="E116"/>
    </sheetView>
  </sheetViews>
  <sheetFormatPr defaultColWidth="9.00390625" defaultRowHeight="12.75"/>
  <cols>
    <col min="1" max="1" width="12.375" style="0" customWidth="1"/>
    <col min="2" max="2" width="52.25390625" style="0" customWidth="1"/>
    <col min="3" max="3" width="14.875" style="0" customWidth="1"/>
    <col min="4" max="4" width="6.875" style="0" customWidth="1"/>
    <col min="5" max="5" width="5.875" style="0" customWidth="1"/>
    <col min="6" max="6" width="6.25390625" style="0" customWidth="1"/>
    <col min="7" max="7" width="8.625" style="0" customWidth="1"/>
    <col min="8" max="8" width="8.00390625" style="0" customWidth="1"/>
    <col min="9" max="9" width="7.00390625" style="0" customWidth="1"/>
    <col min="10" max="10" width="7.375" style="0" customWidth="1"/>
    <col min="11" max="11" width="7.625" style="0" customWidth="1"/>
    <col min="12" max="12" width="8.00390625" style="0" customWidth="1"/>
    <col min="13" max="14" width="7.75390625" style="0" customWidth="1"/>
    <col min="15" max="15" width="8.75390625" style="0" customWidth="1"/>
    <col min="16" max="16" width="8.375" style="0" customWidth="1"/>
    <col min="17" max="17" width="9.875" style="0" customWidth="1"/>
    <col min="18" max="18" width="7.125" style="0" customWidth="1"/>
    <col min="19" max="19" width="6.75390625" style="0" customWidth="1"/>
  </cols>
  <sheetData>
    <row r="1" ht="15.75">
      <c r="B1" s="68" t="s">
        <v>340</v>
      </c>
    </row>
    <row r="3" spans="1:19" ht="22.5" customHeight="1">
      <c r="A3" s="402" t="s">
        <v>0</v>
      </c>
      <c r="B3" s="405" t="s">
        <v>341</v>
      </c>
      <c r="C3" s="408" t="s">
        <v>169</v>
      </c>
      <c r="D3" s="411" t="s">
        <v>36</v>
      </c>
      <c r="E3" s="411"/>
      <c r="F3" s="411"/>
      <c r="G3" s="411"/>
      <c r="H3" s="411"/>
      <c r="I3" s="411"/>
      <c r="J3" s="428" t="s">
        <v>168</v>
      </c>
      <c r="K3" s="429"/>
      <c r="L3" s="429"/>
      <c r="M3" s="429"/>
      <c r="N3" s="429"/>
      <c r="O3" s="429"/>
      <c r="P3" s="429"/>
      <c r="Q3" s="430"/>
      <c r="R3" s="392" t="s">
        <v>220</v>
      </c>
      <c r="S3" s="393"/>
    </row>
    <row r="4" spans="1:19" ht="12.75">
      <c r="A4" s="403"/>
      <c r="B4" s="406"/>
      <c r="C4" s="409"/>
      <c r="D4" s="399" t="s">
        <v>220</v>
      </c>
      <c r="E4" s="399" t="s">
        <v>221</v>
      </c>
      <c r="F4" s="411" t="s">
        <v>37</v>
      </c>
      <c r="G4" s="411"/>
      <c r="H4" s="411"/>
      <c r="I4" s="411"/>
      <c r="J4" s="431"/>
      <c r="K4" s="432"/>
      <c r="L4" s="432"/>
      <c r="M4" s="432"/>
      <c r="N4" s="432"/>
      <c r="O4" s="432"/>
      <c r="P4" s="432"/>
      <c r="Q4" s="433"/>
      <c r="R4" s="394"/>
      <c r="S4" s="395"/>
    </row>
    <row r="5" spans="1:19" ht="12.75">
      <c r="A5" s="403"/>
      <c r="B5" s="406"/>
      <c r="C5" s="409"/>
      <c r="D5" s="400"/>
      <c r="E5" s="397"/>
      <c r="F5" s="399" t="s">
        <v>165</v>
      </c>
      <c r="G5" s="411" t="s">
        <v>38</v>
      </c>
      <c r="H5" s="411"/>
      <c r="I5" s="411"/>
      <c r="J5" s="411" t="s">
        <v>216</v>
      </c>
      <c r="K5" s="411"/>
      <c r="L5" s="411" t="s">
        <v>217</v>
      </c>
      <c r="M5" s="411"/>
      <c r="N5" s="411" t="s">
        <v>218</v>
      </c>
      <c r="O5" s="411"/>
      <c r="P5" s="411" t="s">
        <v>219</v>
      </c>
      <c r="Q5" s="411"/>
      <c r="R5" s="396" t="s">
        <v>374</v>
      </c>
      <c r="S5" s="396" t="s">
        <v>375</v>
      </c>
    </row>
    <row r="6" spans="1:19" ht="12.75">
      <c r="A6" s="403"/>
      <c r="B6" s="406"/>
      <c r="C6" s="409"/>
      <c r="D6" s="400"/>
      <c r="E6" s="397"/>
      <c r="F6" s="412"/>
      <c r="G6" s="396" t="s">
        <v>166</v>
      </c>
      <c r="H6" s="396" t="s">
        <v>167</v>
      </c>
      <c r="I6" s="437" t="s">
        <v>398</v>
      </c>
      <c r="J6" s="7">
        <v>1</v>
      </c>
      <c r="K6" s="7">
        <v>2</v>
      </c>
      <c r="L6" s="7">
        <v>3</v>
      </c>
      <c r="M6" s="7">
        <v>4</v>
      </c>
      <c r="N6" s="7">
        <v>5</v>
      </c>
      <c r="O6" s="7">
        <v>6</v>
      </c>
      <c r="P6" s="7">
        <v>7</v>
      </c>
      <c r="Q6" s="7">
        <v>8</v>
      </c>
      <c r="R6" s="397"/>
      <c r="S6" s="397"/>
    </row>
    <row r="7" spans="1:19" ht="12.75">
      <c r="A7" s="403"/>
      <c r="B7" s="406"/>
      <c r="C7" s="409"/>
      <c r="D7" s="400"/>
      <c r="E7" s="397"/>
      <c r="F7" s="412"/>
      <c r="G7" s="414"/>
      <c r="H7" s="414"/>
      <c r="I7" s="437"/>
      <c r="J7" s="25" t="s">
        <v>39</v>
      </c>
      <c r="K7" s="25" t="s">
        <v>39</v>
      </c>
      <c r="L7" s="25" t="s">
        <v>39</v>
      </c>
      <c r="M7" s="25" t="s">
        <v>39</v>
      </c>
      <c r="N7" s="25" t="s">
        <v>39</v>
      </c>
      <c r="O7" s="25" t="s">
        <v>39</v>
      </c>
      <c r="P7" s="25" t="s">
        <v>39</v>
      </c>
      <c r="Q7" s="25" t="s">
        <v>39</v>
      </c>
      <c r="R7" s="397"/>
      <c r="S7" s="397"/>
    </row>
    <row r="8" spans="1:19" ht="12.75">
      <c r="A8" s="403"/>
      <c r="B8" s="406"/>
      <c r="C8" s="409"/>
      <c r="D8" s="400"/>
      <c r="E8" s="397"/>
      <c r="F8" s="412"/>
      <c r="G8" s="414"/>
      <c r="H8" s="414"/>
      <c r="I8" s="437"/>
      <c r="J8" s="11" t="s">
        <v>40</v>
      </c>
      <c r="K8" s="11" t="s">
        <v>40</v>
      </c>
      <c r="L8" s="11" t="s">
        <v>40</v>
      </c>
      <c r="M8" s="11" t="s">
        <v>40</v>
      </c>
      <c r="N8" s="11" t="s">
        <v>40</v>
      </c>
      <c r="O8" s="11" t="s">
        <v>40</v>
      </c>
      <c r="P8" s="11" t="s">
        <v>40</v>
      </c>
      <c r="Q8" s="11" t="s">
        <v>40</v>
      </c>
      <c r="R8" s="397"/>
      <c r="S8" s="397"/>
    </row>
    <row r="9" spans="1:19" ht="12.75">
      <c r="A9" s="403"/>
      <c r="B9" s="406"/>
      <c r="C9" s="409"/>
      <c r="D9" s="400"/>
      <c r="E9" s="397"/>
      <c r="F9" s="412"/>
      <c r="G9" s="414"/>
      <c r="H9" s="414"/>
      <c r="I9" s="437"/>
      <c r="J9" s="60">
        <v>17</v>
      </c>
      <c r="K9" s="60">
        <v>22</v>
      </c>
      <c r="L9" s="60">
        <v>16</v>
      </c>
      <c r="M9" s="60">
        <v>23</v>
      </c>
      <c r="N9" s="60">
        <v>16</v>
      </c>
      <c r="O9" s="60">
        <v>19</v>
      </c>
      <c r="P9" s="61">
        <v>12</v>
      </c>
      <c r="Q9" s="61">
        <v>0</v>
      </c>
      <c r="R9" s="397"/>
      <c r="S9" s="397"/>
    </row>
    <row r="10" spans="1:19" ht="54" customHeight="1">
      <c r="A10" s="404"/>
      <c r="B10" s="407"/>
      <c r="C10" s="410"/>
      <c r="D10" s="401"/>
      <c r="E10" s="398"/>
      <c r="F10" s="413"/>
      <c r="G10" s="387"/>
      <c r="H10" s="387"/>
      <c r="I10" s="437"/>
      <c r="J10" s="77"/>
      <c r="K10" s="77"/>
      <c r="L10" s="77"/>
      <c r="M10" s="77"/>
      <c r="N10" s="77"/>
      <c r="O10" s="77" t="s">
        <v>314</v>
      </c>
      <c r="P10" s="78" t="s">
        <v>316</v>
      </c>
      <c r="Q10" s="78" t="s">
        <v>315</v>
      </c>
      <c r="R10" s="398"/>
      <c r="S10" s="398"/>
    </row>
    <row r="11" spans="1:19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  <c r="K11" s="11">
        <v>11</v>
      </c>
      <c r="L11" s="11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2">
        <v>18</v>
      </c>
      <c r="S11" s="2">
        <v>19</v>
      </c>
    </row>
    <row r="12" spans="1:19" ht="12.75">
      <c r="A12" s="70" t="s">
        <v>252</v>
      </c>
      <c r="B12" s="286" t="s">
        <v>365</v>
      </c>
      <c r="C12" s="300" t="s">
        <v>404</v>
      </c>
      <c r="D12" s="71">
        <f>D13+D25</f>
        <v>1993</v>
      </c>
      <c r="E12" s="71">
        <f aca="true" t="shared" si="0" ref="E12:K12">E13+E25</f>
        <v>589</v>
      </c>
      <c r="F12" s="71">
        <f t="shared" si="0"/>
        <v>1404</v>
      </c>
      <c r="G12" s="71">
        <f t="shared" si="0"/>
        <v>676</v>
      </c>
      <c r="H12" s="71">
        <f t="shared" si="0"/>
        <v>656</v>
      </c>
      <c r="I12" s="71">
        <f t="shared" si="0"/>
        <v>72</v>
      </c>
      <c r="J12" s="71">
        <f t="shared" si="0"/>
        <v>612</v>
      </c>
      <c r="K12" s="71">
        <f t="shared" si="0"/>
        <v>792</v>
      </c>
      <c r="L12" s="11"/>
      <c r="M12" s="11"/>
      <c r="N12" s="11"/>
      <c r="O12" s="11"/>
      <c r="P12" s="11"/>
      <c r="Q12" s="11"/>
      <c r="R12" s="1"/>
      <c r="S12" s="1"/>
    </row>
    <row r="13" spans="1:19" ht="12.75">
      <c r="A13" s="70" t="s">
        <v>366</v>
      </c>
      <c r="B13" s="287" t="s">
        <v>209</v>
      </c>
      <c r="C13" s="73" t="s">
        <v>387</v>
      </c>
      <c r="D13" s="71">
        <f aca="true" t="shared" si="1" ref="D13:K13">SUM(D15:D24)</f>
        <v>1257</v>
      </c>
      <c r="E13" s="71">
        <f t="shared" si="1"/>
        <v>419</v>
      </c>
      <c r="F13" s="71">
        <f t="shared" si="1"/>
        <v>838</v>
      </c>
      <c r="G13" s="71">
        <f t="shared" si="1"/>
        <v>408</v>
      </c>
      <c r="H13" s="71">
        <f t="shared" si="1"/>
        <v>430</v>
      </c>
      <c r="I13" s="71">
        <f t="shared" si="1"/>
        <v>0</v>
      </c>
      <c r="J13" s="71">
        <f t="shared" si="1"/>
        <v>340</v>
      </c>
      <c r="K13" s="71">
        <f t="shared" si="1"/>
        <v>498</v>
      </c>
      <c r="L13" s="11"/>
      <c r="M13" s="11"/>
      <c r="N13" s="11"/>
      <c r="O13" s="11"/>
      <c r="P13" s="11"/>
      <c r="Q13" s="11"/>
      <c r="R13" s="1"/>
      <c r="S13" s="1"/>
    </row>
    <row r="14" spans="1:19" ht="12.75">
      <c r="A14" s="70"/>
      <c r="B14" s="287" t="s">
        <v>400</v>
      </c>
      <c r="C14" s="73"/>
      <c r="D14" s="71"/>
      <c r="E14" s="71"/>
      <c r="F14" s="71"/>
      <c r="G14" s="71"/>
      <c r="H14" s="71"/>
      <c r="I14" s="71"/>
      <c r="J14" s="71"/>
      <c r="K14" s="71"/>
      <c r="L14" s="11"/>
      <c r="M14" s="11"/>
      <c r="N14" s="11"/>
      <c r="O14" s="11"/>
      <c r="P14" s="11"/>
      <c r="Q14" s="11"/>
      <c r="R14" s="1"/>
      <c r="S14" s="1"/>
    </row>
    <row r="15" spans="1:19" ht="12.75">
      <c r="A15" s="288" t="s">
        <v>367</v>
      </c>
      <c r="B15" s="289" t="s">
        <v>388</v>
      </c>
      <c r="C15" s="290" t="s">
        <v>250</v>
      </c>
      <c r="D15" s="291">
        <f aca="true" t="shared" si="2" ref="D15:D21">F15*1.5</f>
        <v>117</v>
      </c>
      <c r="E15" s="292">
        <f aca="true" t="shared" si="3" ref="E15:E21">D15-F15</f>
        <v>39</v>
      </c>
      <c r="F15" s="293">
        <v>78</v>
      </c>
      <c r="G15" s="69">
        <f>F15-H15</f>
        <v>38</v>
      </c>
      <c r="H15" s="292">
        <v>40</v>
      </c>
      <c r="I15" s="292"/>
      <c r="J15" s="294">
        <v>34</v>
      </c>
      <c r="K15" s="294">
        <v>44</v>
      </c>
      <c r="L15" s="233"/>
      <c r="M15" s="233"/>
      <c r="N15" s="11"/>
      <c r="O15" s="11"/>
      <c r="P15" s="11"/>
      <c r="Q15" s="11"/>
      <c r="R15" s="1"/>
      <c r="S15" s="1"/>
    </row>
    <row r="16" spans="1:19" ht="12.75">
      <c r="A16" s="288" t="s">
        <v>368</v>
      </c>
      <c r="B16" s="289" t="s">
        <v>389</v>
      </c>
      <c r="C16" s="290" t="s">
        <v>251</v>
      </c>
      <c r="D16" s="291">
        <f t="shared" si="2"/>
        <v>177</v>
      </c>
      <c r="E16" s="292">
        <f t="shared" si="3"/>
        <v>59</v>
      </c>
      <c r="F16" s="293">
        <v>118</v>
      </c>
      <c r="G16" s="69">
        <f>F16-H16</f>
        <v>88</v>
      </c>
      <c r="H16" s="292">
        <v>30</v>
      </c>
      <c r="I16" s="292"/>
      <c r="J16" s="294">
        <v>52</v>
      </c>
      <c r="K16" s="294">
        <v>66</v>
      </c>
      <c r="L16" s="233"/>
      <c r="M16" s="233"/>
      <c r="N16" s="11"/>
      <c r="O16" s="11"/>
      <c r="P16" s="11"/>
      <c r="Q16" s="11"/>
      <c r="R16" s="1"/>
      <c r="S16" s="1"/>
    </row>
    <row r="17" spans="1:19" ht="12.75">
      <c r="A17" s="288" t="s">
        <v>405</v>
      </c>
      <c r="B17" s="289" t="s">
        <v>210</v>
      </c>
      <c r="C17" s="290" t="s">
        <v>251</v>
      </c>
      <c r="D17" s="291">
        <f t="shared" si="2"/>
        <v>177</v>
      </c>
      <c r="E17" s="292">
        <f t="shared" si="3"/>
        <v>59</v>
      </c>
      <c r="F17" s="293">
        <v>118</v>
      </c>
      <c r="G17" s="69">
        <f aca="true" t="shared" si="4" ref="G17:G24">F17-H17</f>
        <v>8</v>
      </c>
      <c r="H17" s="292">
        <v>110</v>
      </c>
      <c r="I17" s="292"/>
      <c r="J17" s="294">
        <v>52</v>
      </c>
      <c r="K17" s="294">
        <v>66</v>
      </c>
      <c r="L17" s="233"/>
      <c r="M17" s="233"/>
      <c r="N17" s="11"/>
      <c r="O17" s="11"/>
      <c r="P17" s="11"/>
      <c r="Q17" s="11"/>
      <c r="R17" s="1"/>
      <c r="S17" s="1"/>
    </row>
    <row r="18" spans="1:19" ht="12.75">
      <c r="A18" s="288" t="s">
        <v>369</v>
      </c>
      <c r="B18" s="289" t="s">
        <v>27</v>
      </c>
      <c r="C18" s="290" t="s">
        <v>251</v>
      </c>
      <c r="D18" s="291">
        <f t="shared" si="2"/>
        <v>177</v>
      </c>
      <c r="E18" s="292">
        <f t="shared" si="3"/>
        <v>59</v>
      </c>
      <c r="F18" s="293">
        <v>118</v>
      </c>
      <c r="G18" s="69">
        <f t="shared" si="4"/>
        <v>78</v>
      </c>
      <c r="H18" s="292">
        <v>40</v>
      </c>
      <c r="I18" s="292"/>
      <c r="J18" s="294">
        <v>52</v>
      </c>
      <c r="K18" s="294">
        <v>66</v>
      </c>
      <c r="L18" s="233"/>
      <c r="M18" s="233"/>
      <c r="N18" s="11"/>
      <c r="O18" s="11"/>
      <c r="P18" s="11"/>
      <c r="Q18" s="11"/>
      <c r="R18" s="1"/>
      <c r="S18" s="1"/>
    </row>
    <row r="19" spans="1:19" ht="12.75">
      <c r="A19" s="288" t="s">
        <v>370</v>
      </c>
      <c r="B19" s="289" t="s">
        <v>390</v>
      </c>
      <c r="C19" s="301" t="s">
        <v>57</v>
      </c>
      <c r="D19" s="291">
        <f>F19*1.5</f>
        <v>60</v>
      </c>
      <c r="E19" s="292">
        <f>D19-F19</f>
        <v>20</v>
      </c>
      <c r="F19" s="293">
        <v>40</v>
      </c>
      <c r="G19" s="69">
        <f t="shared" si="4"/>
        <v>26</v>
      </c>
      <c r="H19" s="292">
        <v>14</v>
      </c>
      <c r="I19" s="292"/>
      <c r="J19" s="294"/>
      <c r="K19" s="294">
        <v>40</v>
      </c>
      <c r="L19" s="233"/>
      <c r="M19" s="233"/>
      <c r="N19" s="11"/>
      <c r="O19" s="11"/>
      <c r="P19" s="11"/>
      <c r="Q19" s="11"/>
      <c r="R19" s="1"/>
      <c r="S19" s="1"/>
    </row>
    <row r="20" spans="1:19" s="15" customFormat="1" ht="12.75">
      <c r="A20" s="288" t="s">
        <v>406</v>
      </c>
      <c r="B20" s="289" t="s">
        <v>158</v>
      </c>
      <c r="C20" s="290" t="s">
        <v>251</v>
      </c>
      <c r="D20" s="291">
        <f t="shared" si="2"/>
        <v>177</v>
      </c>
      <c r="E20" s="292">
        <f t="shared" si="3"/>
        <v>59</v>
      </c>
      <c r="F20" s="293">
        <v>118</v>
      </c>
      <c r="G20" s="69">
        <f t="shared" si="4"/>
        <v>6</v>
      </c>
      <c r="H20" s="292">
        <v>112</v>
      </c>
      <c r="I20" s="292"/>
      <c r="J20" s="294">
        <v>52</v>
      </c>
      <c r="K20" s="294">
        <v>66</v>
      </c>
      <c r="L20" s="233"/>
      <c r="M20" s="233"/>
      <c r="N20" s="11"/>
      <c r="O20" s="11"/>
      <c r="P20" s="11"/>
      <c r="Q20" s="11"/>
      <c r="R20" s="10"/>
      <c r="S20" s="10"/>
    </row>
    <row r="21" spans="1:19" ht="12.75">
      <c r="A21" s="288" t="s">
        <v>372</v>
      </c>
      <c r="B21" s="289" t="s">
        <v>211</v>
      </c>
      <c r="C21" s="290" t="s">
        <v>251</v>
      </c>
      <c r="D21" s="291">
        <f t="shared" si="2"/>
        <v>105</v>
      </c>
      <c r="E21" s="292">
        <f t="shared" si="3"/>
        <v>35</v>
      </c>
      <c r="F21" s="293">
        <v>70</v>
      </c>
      <c r="G21" s="69">
        <f t="shared" si="4"/>
        <v>40</v>
      </c>
      <c r="H21" s="292">
        <v>30</v>
      </c>
      <c r="I21" s="292"/>
      <c r="J21" s="294">
        <v>34</v>
      </c>
      <c r="K21" s="294">
        <v>36</v>
      </c>
      <c r="L21" s="233"/>
      <c r="M21" s="233"/>
      <c r="N21" s="11"/>
      <c r="O21" s="11"/>
      <c r="P21" s="11"/>
      <c r="Q21" s="11"/>
      <c r="R21" s="2"/>
      <c r="S21" s="1"/>
    </row>
    <row r="22" spans="1:19" ht="12.75">
      <c r="A22" s="288"/>
      <c r="B22" s="297" t="s">
        <v>402</v>
      </c>
      <c r="C22" s="290"/>
      <c r="D22" s="291"/>
      <c r="E22" s="292"/>
      <c r="F22" s="293"/>
      <c r="G22" s="69"/>
      <c r="H22" s="292"/>
      <c r="I22" s="292"/>
      <c r="J22" s="294"/>
      <c r="K22" s="294"/>
      <c r="L22" s="233"/>
      <c r="M22" s="233"/>
      <c r="N22" s="11"/>
      <c r="O22" s="11"/>
      <c r="P22" s="11"/>
      <c r="Q22" s="11"/>
      <c r="R22" s="1"/>
      <c r="S22" s="1"/>
    </row>
    <row r="23" spans="1:19" ht="12.75">
      <c r="A23" s="288" t="s">
        <v>373</v>
      </c>
      <c r="B23" s="289" t="s">
        <v>401</v>
      </c>
      <c r="C23" s="301" t="s">
        <v>251</v>
      </c>
      <c r="D23" s="291">
        <f>F23*1.5</f>
        <v>117</v>
      </c>
      <c r="E23" s="292">
        <f>D23-F23</f>
        <v>39</v>
      </c>
      <c r="F23" s="293">
        <v>78</v>
      </c>
      <c r="G23" s="69">
        <f>F23-H23</f>
        <v>58</v>
      </c>
      <c r="H23" s="292">
        <v>20</v>
      </c>
      <c r="I23" s="292"/>
      <c r="J23" s="294">
        <v>30</v>
      </c>
      <c r="K23" s="294">
        <v>48</v>
      </c>
      <c r="L23" s="233"/>
      <c r="M23" s="233"/>
      <c r="N23" s="11"/>
      <c r="O23" s="11"/>
      <c r="P23" s="11"/>
      <c r="Q23" s="11"/>
      <c r="R23" s="2"/>
      <c r="S23" s="1"/>
    </row>
    <row r="24" spans="1:19" ht="12.75">
      <c r="A24" s="288" t="s">
        <v>371</v>
      </c>
      <c r="B24" s="289" t="s">
        <v>407</v>
      </c>
      <c r="C24" s="290" t="s">
        <v>251</v>
      </c>
      <c r="D24" s="291">
        <f>F24*1.5</f>
        <v>150</v>
      </c>
      <c r="E24" s="292">
        <f>D24-F24</f>
        <v>50</v>
      </c>
      <c r="F24" s="293">
        <v>100</v>
      </c>
      <c r="G24" s="69">
        <f t="shared" si="4"/>
        <v>66</v>
      </c>
      <c r="H24" s="292">
        <v>34</v>
      </c>
      <c r="I24" s="292"/>
      <c r="J24" s="294">
        <v>34</v>
      </c>
      <c r="K24" s="294">
        <v>66</v>
      </c>
      <c r="L24" s="233"/>
      <c r="M24" s="233"/>
      <c r="N24" s="11"/>
      <c r="O24" s="11"/>
      <c r="P24" s="11"/>
      <c r="Q24" s="11"/>
      <c r="R24" s="2"/>
      <c r="S24" s="1"/>
    </row>
    <row r="25" spans="1:19" ht="12.75">
      <c r="A25" s="6" t="s">
        <v>366</v>
      </c>
      <c r="B25" s="297" t="s">
        <v>212</v>
      </c>
      <c r="C25" s="298" t="s">
        <v>395</v>
      </c>
      <c r="D25" s="299">
        <f aca="true" t="shared" si="5" ref="D25:I25">SUM(D27:D32)-D31</f>
        <v>736</v>
      </c>
      <c r="E25" s="299">
        <f t="shared" si="5"/>
        <v>170</v>
      </c>
      <c r="F25" s="299">
        <f t="shared" si="5"/>
        <v>566</v>
      </c>
      <c r="G25" s="299">
        <f t="shared" si="5"/>
        <v>268</v>
      </c>
      <c r="H25" s="299">
        <f t="shared" si="5"/>
        <v>226</v>
      </c>
      <c r="I25" s="299">
        <f>I31+I34</f>
        <v>72</v>
      </c>
      <c r="J25" s="299">
        <f>SUM(J27:J32)</f>
        <v>272</v>
      </c>
      <c r="K25" s="299">
        <f>SUM(K27:K32)</f>
        <v>294</v>
      </c>
      <c r="L25" s="233"/>
      <c r="M25" s="233"/>
      <c r="N25" s="11"/>
      <c r="O25" s="11"/>
      <c r="P25" s="11"/>
      <c r="Q25" s="11"/>
      <c r="R25" s="2"/>
      <c r="S25" s="1"/>
    </row>
    <row r="26" spans="1:19" ht="12.75">
      <c r="A26" s="6"/>
      <c r="B26" s="287" t="s">
        <v>400</v>
      </c>
      <c r="C26" s="298"/>
      <c r="D26" s="299"/>
      <c r="E26" s="299"/>
      <c r="F26" s="299"/>
      <c r="G26" s="71"/>
      <c r="H26" s="299"/>
      <c r="I26" s="299"/>
      <c r="J26" s="299"/>
      <c r="K26" s="299"/>
      <c r="L26" s="233"/>
      <c r="M26" s="233"/>
      <c r="N26" s="11"/>
      <c r="O26" s="11"/>
      <c r="P26" s="11"/>
      <c r="Q26" s="11"/>
      <c r="R26" s="2"/>
      <c r="S26" s="1"/>
    </row>
    <row r="27" spans="1:19" ht="12.75">
      <c r="A27" s="288" t="s">
        <v>408</v>
      </c>
      <c r="B27" s="289" t="s">
        <v>391</v>
      </c>
      <c r="C27" s="290" t="s">
        <v>250</v>
      </c>
      <c r="D27" s="291">
        <f>F27*1.5</f>
        <v>390</v>
      </c>
      <c r="E27" s="292">
        <f>D27-F27</f>
        <v>130</v>
      </c>
      <c r="F27" s="293">
        <v>260</v>
      </c>
      <c r="G27" s="69">
        <f>F27-H27</f>
        <v>130</v>
      </c>
      <c r="H27" s="292">
        <v>130</v>
      </c>
      <c r="I27" s="292"/>
      <c r="J27" s="294">
        <v>136</v>
      </c>
      <c r="K27" s="294">
        <v>124</v>
      </c>
      <c r="L27" s="233"/>
      <c r="M27" s="233"/>
      <c r="N27" s="11"/>
      <c r="O27" s="11"/>
      <c r="P27" s="11"/>
      <c r="Q27" s="11"/>
      <c r="R27" s="2"/>
      <c r="S27" s="1"/>
    </row>
    <row r="28" spans="1:19" ht="12.75">
      <c r="A28" s="288"/>
      <c r="B28" s="297" t="s">
        <v>402</v>
      </c>
      <c r="C28" s="290"/>
      <c r="D28" s="291"/>
      <c r="E28" s="292"/>
      <c r="F28" s="293"/>
      <c r="G28" s="69"/>
      <c r="H28" s="292"/>
      <c r="I28" s="292"/>
      <c r="J28" s="294"/>
      <c r="K28" s="294"/>
      <c r="L28" s="233"/>
      <c r="M28" s="233"/>
      <c r="N28" s="11"/>
      <c r="O28" s="11"/>
      <c r="P28" s="11"/>
      <c r="Q28" s="11"/>
      <c r="R28" s="2"/>
      <c r="S28" s="1"/>
    </row>
    <row r="29" spans="1:24" s="231" customFormat="1" ht="12.75" customHeight="1">
      <c r="A29" s="288" t="s">
        <v>409</v>
      </c>
      <c r="B29" s="289" t="s">
        <v>415</v>
      </c>
      <c r="C29" s="301" t="s">
        <v>251</v>
      </c>
      <c r="D29" s="291">
        <f>E29+F29</f>
        <v>206</v>
      </c>
      <c r="E29" s="292">
        <v>20</v>
      </c>
      <c r="F29" s="293">
        <v>186</v>
      </c>
      <c r="G29" s="69">
        <v>90</v>
      </c>
      <c r="H29" s="292">
        <v>60</v>
      </c>
      <c r="I29" s="292"/>
      <c r="J29" s="291">
        <v>68</v>
      </c>
      <c r="K29" s="291">
        <v>118</v>
      </c>
      <c r="L29" s="233"/>
      <c r="M29" s="294"/>
      <c r="N29" s="294"/>
      <c r="O29" s="11"/>
      <c r="P29" s="11"/>
      <c r="Q29" s="11"/>
      <c r="R29" s="2"/>
      <c r="S29" s="1"/>
      <c r="T29" s="302"/>
      <c r="U29" s="303"/>
      <c r="V29" s="303"/>
      <c r="W29" s="304"/>
      <c r="X29" s="303"/>
    </row>
    <row r="30" spans="1:24" s="231" customFormat="1" ht="12.75" customHeight="1">
      <c r="A30" s="288"/>
      <c r="B30" s="289" t="s">
        <v>416</v>
      </c>
      <c r="C30" s="301"/>
      <c r="D30" s="291"/>
      <c r="E30" s="292"/>
      <c r="F30" s="293"/>
      <c r="G30" s="69"/>
      <c r="H30" s="292"/>
      <c r="I30" s="292"/>
      <c r="J30" s="291"/>
      <c r="K30" s="299"/>
      <c r="L30" s="233"/>
      <c r="M30" s="294"/>
      <c r="N30" s="294"/>
      <c r="O30" s="11"/>
      <c r="P30" s="11"/>
      <c r="Q30" s="11"/>
      <c r="R30" s="2"/>
      <c r="S30" s="1"/>
      <c r="T30" s="302"/>
      <c r="U30" s="303"/>
      <c r="V30" s="303"/>
      <c r="W30" s="304"/>
      <c r="X30" s="303"/>
    </row>
    <row r="31" spans="1:24" s="231" customFormat="1" ht="12.75" customHeight="1">
      <c r="A31" s="288"/>
      <c r="B31" s="289" t="s">
        <v>417</v>
      </c>
      <c r="C31" s="301"/>
      <c r="D31" s="291"/>
      <c r="E31" s="292"/>
      <c r="F31" s="293">
        <v>36</v>
      </c>
      <c r="G31" s="69"/>
      <c r="H31" s="292"/>
      <c r="I31" s="292">
        <v>36</v>
      </c>
      <c r="J31" s="291"/>
      <c r="K31" s="299"/>
      <c r="L31" s="233"/>
      <c r="M31" s="294"/>
      <c r="N31" s="294"/>
      <c r="O31" s="11"/>
      <c r="P31" s="11"/>
      <c r="Q31" s="11"/>
      <c r="R31" s="2"/>
      <c r="S31" s="1"/>
      <c r="T31" s="302"/>
      <c r="U31" s="303"/>
      <c r="V31" s="303"/>
      <c r="W31" s="304"/>
      <c r="X31" s="303"/>
    </row>
    <row r="32" spans="1:24" s="231" customFormat="1" ht="12.75" customHeight="1">
      <c r="A32" s="288" t="s">
        <v>410</v>
      </c>
      <c r="B32" s="289" t="s">
        <v>213</v>
      </c>
      <c r="C32" s="290" t="s">
        <v>250</v>
      </c>
      <c r="D32" s="291">
        <f>E32+F32</f>
        <v>140</v>
      </c>
      <c r="E32" s="292">
        <v>20</v>
      </c>
      <c r="F32" s="293">
        <v>120</v>
      </c>
      <c r="G32" s="69">
        <v>48</v>
      </c>
      <c r="H32" s="292">
        <v>36</v>
      </c>
      <c r="I32" s="292"/>
      <c r="J32" s="291">
        <v>68</v>
      </c>
      <c r="K32" s="291">
        <v>52</v>
      </c>
      <c r="L32" s="230"/>
      <c r="M32" s="294"/>
      <c r="N32" s="294"/>
      <c r="O32" s="230"/>
      <c r="P32" s="230"/>
      <c r="Q32" s="230"/>
      <c r="R32" s="4"/>
      <c r="S32" s="3"/>
      <c r="T32" s="302"/>
      <c r="U32" s="303"/>
      <c r="V32" s="303"/>
      <c r="W32" s="304"/>
      <c r="X32" s="303"/>
    </row>
    <row r="33" spans="1:24" s="231" customFormat="1" ht="12.75" customHeight="1">
      <c r="A33" s="288"/>
      <c r="B33" s="289" t="s">
        <v>416</v>
      </c>
      <c r="C33" s="290"/>
      <c r="D33" s="528"/>
      <c r="E33" s="292"/>
      <c r="F33" s="529"/>
      <c r="G33" s="530"/>
      <c r="H33" s="531"/>
      <c r="I33" s="531"/>
      <c r="J33" s="532"/>
      <c r="K33" s="532"/>
      <c r="L33" s="230"/>
      <c r="M33" s="533"/>
      <c r="N33" s="533"/>
      <c r="O33" s="230"/>
      <c r="P33" s="230"/>
      <c r="Q33" s="230"/>
      <c r="R33" s="4"/>
      <c r="S33" s="3"/>
      <c r="T33" s="302"/>
      <c r="U33" s="303"/>
      <c r="V33" s="303"/>
      <c r="W33" s="304"/>
      <c r="X33" s="303"/>
    </row>
    <row r="34" spans="1:24" s="231" customFormat="1" ht="12.75" customHeight="1">
      <c r="A34" s="288"/>
      <c r="B34" s="289" t="s">
        <v>417</v>
      </c>
      <c r="C34" s="290"/>
      <c r="D34" s="528"/>
      <c r="E34" s="292"/>
      <c r="F34" s="529">
        <v>36</v>
      </c>
      <c r="G34" s="530"/>
      <c r="H34" s="531"/>
      <c r="I34" s="531">
        <v>36</v>
      </c>
      <c r="J34" s="532"/>
      <c r="K34" s="532"/>
      <c r="L34" s="230"/>
      <c r="M34" s="533"/>
      <c r="N34" s="533"/>
      <c r="O34" s="230"/>
      <c r="P34" s="230"/>
      <c r="Q34" s="230"/>
      <c r="R34" s="4"/>
      <c r="S34" s="3"/>
      <c r="T34" s="302"/>
      <c r="U34" s="303"/>
      <c r="V34" s="303"/>
      <c r="W34" s="304"/>
      <c r="X34" s="303"/>
    </row>
    <row r="35" spans="1:24" ht="12.75" customHeight="1" hidden="1">
      <c r="A35" s="232"/>
      <c r="B35" s="241" t="s">
        <v>260</v>
      </c>
      <c r="C35" s="191"/>
      <c r="D35" s="262">
        <v>3240</v>
      </c>
      <c r="E35" s="189"/>
      <c r="F35" s="193">
        <v>2160</v>
      </c>
      <c r="G35" s="192"/>
      <c r="H35" s="192">
        <v>1224</v>
      </c>
      <c r="I35" s="190">
        <v>12</v>
      </c>
      <c r="J35" s="194"/>
      <c r="K35" s="194"/>
      <c r="L35" s="190"/>
      <c r="M35" s="190"/>
      <c r="N35" s="190"/>
      <c r="O35" s="190"/>
      <c r="P35" s="190"/>
      <c r="Q35" s="190"/>
      <c r="R35" s="235">
        <v>3240</v>
      </c>
      <c r="S35" s="235"/>
      <c r="T35" s="305"/>
      <c r="U35" s="306"/>
      <c r="V35" s="306"/>
      <c r="W35" s="306"/>
      <c r="X35" s="306"/>
    </row>
    <row r="36" spans="1:24" ht="12.75" customHeight="1" hidden="1">
      <c r="A36" s="232"/>
      <c r="B36" s="241" t="s">
        <v>261</v>
      </c>
      <c r="C36" s="191"/>
      <c r="D36" s="262">
        <v>1404</v>
      </c>
      <c r="E36" s="189"/>
      <c r="F36" s="193">
        <v>936</v>
      </c>
      <c r="G36" s="192"/>
      <c r="H36" s="192">
        <v>358</v>
      </c>
      <c r="I36" s="190"/>
      <c r="J36" s="194"/>
      <c r="K36" s="194"/>
      <c r="L36" s="190"/>
      <c r="M36" s="190"/>
      <c r="N36" s="190"/>
      <c r="O36" s="190"/>
      <c r="P36" s="190"/>
      <c r="Q36" s="190"/>
      <c r="R36" s="235"/>
      <c r="S36" s="235">
        <v>1404</v>
      </c>
      <c r="T36" s="305"/>
      <c r="U36" s="306"/>
      <c r="V36" s="306"/>
      <c r="W36" s="306"/>
      <c r="X36" s="306"/>
    </row>
    <row r="37" spans="1:24" ht="12.75" hidden="1">
      <c r="A37" s="232"/>
      <c r="B37" s="242" t="s">
        <v>262</v>
      </c>
      <c r="C37" s="195"/>
      <c r="D37" s="263">
        <v>4644</v>
      </c>
      <c r="E37" s="79"/>
      <c r="F37" s="197">
        <v>3096</v>
      </c>
      <c r="G37" s="196"/>
      <c r="H37" s="196">
        <v>1582</v>
      </c>
      <c r="I37" s="198">
        <v>12</v>
      </c>
      <c r="J37" s="199"/>
      <c r="K37" s="199"/>
      <c r="L37" s="198">
        <v>576</v>
      </c>
      <c r="M37" s="198">
        <v>828</v>
      </c>
      <c r="N37" s="198">
        <v>576</v>
      </c>
      <c r="O37" s="198">
        <v>684</v>
      </c>
      <c r="P37" s="198">
        <v>432</v>
      </c>
      <c r="Q37" s="198">
        <v>0</v>
      </c>
      <c r="R37" s="235"/>
      <c r="S37" s="235"/>
      <c r="T37" s="305"/>
      <c r="U37" s="306"/>
      <c r="V37" s="306"/>
      <c r="W37" s="306"/>
      <c r="X37" s="306"/>
    </row>
    <row r="38" spans="1:24" s="15" customFormat="1" ht="12.75">
      <c r="A38" s="10"/>
      <c r="B38" s="243" t="s">
        <v>352</v>
      </c>
      <c r="C38" s="13" t="s">
        <v>385</v>
      </c>
      <c r="D38" s="264">
        <f>D40+D46+D51</f>
        <v>4644</v>
      </c>
      <c r="E38" s="210">
        <f aca="true" t="shared" si="6" ref="E38:S38">E40+E46+E51</f>
        <v>1548</v>
      </c>
      <c r="F38" s="210">
        <f t="shared" si="6"/>
        <v>3096</v>
      </c>
      <c r="G38" s="210">
        <f t="shared" si="6"/>
        <v>1502</v>
      </c>
      <c r="H38" s="210">
        <f t="shared" si="6"/>
        <v>1494</v>
      </c>
      <c r="I38" s="210">
        <f t="shared" si="6"/>
        <v>100</v>
      </c>
      <c r="J38" s="210">
        <f t="shared" si="6"/>
        <v>0</v>
      </c>
      <c r="K38" s="210">
        <f t="shared" si="6"/>
        <v>0</v>
      </c>
      <c r="L38" s="210">
        <f t="shared" si="6"/>
        <v>576</v>
      </c>
      <c r="M38" s="210">
        <f t="shared" si="6"/>
        <v>828</v>
      </c>
      <c r="N38" s="210">
        <f t="shared" si="6"/>
        <v>576</v>
      </c>
      <c r="O38" s="210">
        <f t="shared" si="6"/>
        <v>684</v>
      </c>
      <c r="P38" s="210">
        <f t="shared" si="6"/>
        <v>432</v>
      </c>
      <c r="Q38" s="210">
        <f t="shared" si="6"/>
        <v>0</v>
      </c>
      <c r="R38" s="210">
        <f t="shared" si="6"/>
        <v>3240</v>
      </c>
      <c r="S38" s="210">
        <f t="shared" si="6"/>
        <v>1404</v>
      </c>
      <c r="T38" s="307"/>
      <c r="U38" s="308"/>
      <c r="V38" s="308"/>
      <c r="W38" s="308"/>
      <c r="X38" s="308"/>
    </row>
    <row r="39" spans="1:24" s="15" customFormat="1" ht="12.75" hidden="1">
      <c r="A39" s="63"/>
      <c r="B39" s="241" t="s">
        <v>263</v>
      </c>
      <c r="C39" s="200"/>
      <c r="D39" s="265">
        <v>660</v>
      </c>
      <c r="E39" s="189"/>
      <c r="F39" s="190">
        <v>440</v>
      </c>
      <c r="G39" s="190"/>
      <c r="H39" s="190">
        <v>360</v>
      </c>
      <c r="I39" s="190"/>
      <c r="J39" s="190"/>
      <c r="K39" s="190"/>
      <c r="L39" s="190"/>
      <c r="M39" s="190"/>
      <c r="N39" s="190"/>
      <c r="O39" s="190"/>
      <c r="P39" s="190"/>
      <c r="Q39" s="190"/>
      <c r="R39" s="235">
        <v>660</v>
      </c>
      <c r="S39" s="235">
        <v>0</v>
      </c>
      <c r="T39" s="307"/>
      <c r="U39" s="308"/>
      <c r="V39" s="308"/>
      <c r="W39" s="308"/>
      <c r="X39" s="308"/>
    </row>
    <row r="40" spans="1:24" ht="25.5">
      <c r="A40" s="183" t="s">
        <v>29</v>
      </c>
      <c r="B40" s="244" t="s">
        <v>342</v>
      </c>
      <c r="C40" s="211" t="s">
        <v>253</v>
      </c>
      <c r="D40" s="266">
        <f>D41+D42+D43+D44</f>
        <v>660</v>
      </c>
      <c r="E40" s="185">
        <f aca="true" t="shared" si="7" ref="E40:S40">E41+E42+E43+E44</f>
        <v>220</v>
      </c>
      <c r="F40" s="185">
        <f t="shared" si="7"/>
        <v>440</v>
      </c>
      <c r="G40" s="185">
        <f t="shared" si="7"/>
        <v>80</v>
      </c>
      <c r="H40" s="185">
        <f t="shared" si="7"/>
        <v>360</v>
      </c>
      <c r="I40" s="185">
        <f t="shared" si="7"/>
        <v>0</v>
      </c>
      <c r="J40" s="185">
        <f t="shared" si="7"/>
        <v>0</v>
      </c>
      <c r="K40" s="185">
        <f t="shared" si="7"/>
        <v>0</v>
      </c>
      <c r="L40" s="185">
        <f t="shared" si="7"/>
        <v>112</v>
      </c>
      <c r="M40" s="185">
        <f t="shared" si="7"/>
        <v>92</v>
      </c>
      <c r="N40" s="185">
        <f t="shared" si="7"/>
        <v>112</v>
      </c>
      <c r="O40" s="185">
        <f t="shared" si="7"/>
        <v>76</v>
      </c>
      <c r="P40" s="185">
        <f t="shared" si="7"/>
        <v>48</v>
      </c>
      <c r="Q40" s="185">
        <f t="shared" si="7"/>
        <v>0</v>
      </c>
      <c r="R40" s="185">
        <f t="shared" si="7"/>
        <v>660</v>
      </c>
      <c r="S40" s="185">
        <f t="shared" si="7"/>
        <v>0</v>
      </c>
      <c r="T40" s="305"/>
      <c r="U40" s="306"/>
      <c r="V40" s="306"/>
      <c r="W40" s="306"/>
      <c r="X40" s="306"/>
    </row>
    <row r="41" spans="1:19" ht="12.75">
      <c r="A41" s="5" t="s">
        <v>30</v>
      </c>
      <c r="B41" s="245" t="s">
        <v>31</v>
      </c>
      <c r="C41" s="186" t="s">
        <v>57</v>
      </c>
      <c r="D41" s="234">
        <v>60</v>
      </c>
      <c r="E41" s="69">
        <f>D41-F41</f>
        <v>12</v>
      </c>
      <c r="F41" s="23">
        <v>48</v>
      </c>
      <c r="G41" s="19">
        <v>40</v>
      </c>
      <c r="H41" s="8">
        <v>8</v>
      </c>
      <c r="I41" s="8"/>
      <c r="J41" s="14"/>
      <c r="K41" s="14"/>
      <c r="L41" s="14"/>
      <c r="M41" s="17"/>
      <c r="N41" s="14">
        <v>48</v>
      </c>
      <c r="O41" s="14"/>
      <c r="P41" s="14"/>
      <c r="Q41" s="14"/>
      <c r="R41" s="2">
        <v>60</v>
      </c>
      <c r="S41" s="2">
        <v>0</v>
      </c>
    </row>
    <row r="42" spans="1:19" ht="12.75">
      <c r="A42" s="5" t="s">
        <v>154</v>
      </c>
      <c r="B42" s="246" t="s">
        <v>27</v>
      </c>
      <c r="C42" s="186" t="s">
        <v>57</v>
      </c>
      <c r="D42" s="234">
        <v>60</v>
      </c>
      <c r="E42" s="69">
        <f>D42-F42</f>
        <v>12</v>
      </c>
      <c r="F42" s="23">
        <v>48</v>
      </c>
      <c r="G42" s="19">
        <v>40</v>
      </c>
      <c r="H42" s="7">
        <v>8</v>
      </c>
      <c r="I42" s="7"/>
      <c r="J42" s="11"/>
      <c r="K42" s="11"/>
      <c r="L42" s="11">
        <v>48</v>
      </c>
      <c r="M42" s="11"/>
      <c r="N42" s="11"/>
      <c r="O42" s="11"/>
      <c r="P42" s="11"/>
      <c r="Q42" s="11"/>
      <c r="R42" s="2">
        <v>60</v>
      </c>
      <c r="S42" s="2">
        <v>0</v>
      </c>
    </row>
    <row r="43" spans="1:19" ht="12.75">
      <c r="A43" s="5" t="s">
        <v>155</v>
      </c>
      <c r="B43" s="246" t="s">
        <v>157</v>
      </c>
      <c r="C43" s="182" t="s">
        <v>254</v>
      </c>
      <c r="D43" s="234">
        <v>196</v>
      </c>
      <c r="E43" s="69">
        <f>D43-F43</f>
        <v>24</v>
      </c>
      <c r="F43" s="23">
        <v>172</v>
      </c>
      <c r="G43" s="19"/>
      <c r="H43" s="7">
        <v>172</v>
      </c>
      <c r="I43" s="7"/>
      <c r="J43" s="11"/>
      <c r="K43" s="11"/>
      <c r="L43" s="11">
        <v>32</v>
      </c>
      <c r="M43" s="11">
        <v>46</v>
      </c>
      <c r="N43" s="11">
        <v>32</v>
      </c>
      <c r="O43" s="11">
        <v>38</v>
      </c>
      <c r="P43" s="11">
        <v>24</v>
      </c>
      <c r="Q43" s="11"/>
      <c r="R43" s="2">
        <v>196</v>
      </c>
      <c r="S43" s="2">
        <v>0</v>
      </c>
    </row>
    <row r="44" spans="1:19" ht="12.75">
      <c r="A44" s="5" t="s">
        <v>156</v>
      </c>
      <c r="B44" s="246" t="s">
        <v>158</v>
      </c>
      <c r="C44" s="182" t="s">
        <v>254</v>
      </c>
      <c r="D44" s="234">
        <v>344</v>
      </c>
      <c r="E44" s="69">
        <f>D44-F44</f>
        <v>172</v>
      </c>
      <c r="F44" s="23">
        <v>172</v>
      </c>
      <c r="G44" s="19"/>
      <c r="H44" s="7">
        <v>172</v>
      </c>
      <c r="I44" s="7"/>
      <c r="J44" s="11"/>
      <c r="K44" s="11"/>
      <c r="L44" s="11">
        <v>32</v>
      </c>
      <c r="M44" s="11">
        <v>46</v>
      </c>
      <c r="N44" s="11">
        <v>32</v>
      </c>
      <c r="O44" s="11">
        <v>38</v>
      </c>
      <c r="P44" s="11">
        <v>24</v>
      </c>
      <c r="Q44" s="11"/>
      <c r="R44" s="2">
        <v>344</v>
      </c>
      <c r="S44" s="2">
        <v>0</v>
      </c>
    </row>
    <row r="45" spans="1:19" ht="12.75" hidden="1">
      <c r="A45" s="187"/>
      <c r="B45" s="247" t="s">
        <v>255</v>
      </c>
      <c r="C45" s="200"/>
      <c r="D45" s="267">
        <v>146</v>
      </c>
      <c r="E45" s="189"/>
      <c r="F45" s="190">
        <v>98</v>
      </c>
      <c r="G45" s="188"/>
      <c r="H45" s="190">
        <v>50</v>
      </c>
      <c r="I45" s="190"/>
      <c r="J45" s="190"/>
      <c r="K45" s="190"/>
      <c r="L45" s="190"/>
      <c r="M45" s="190"/>
      <c r="N45" s="190"/>
      <c r="O45" s="190"/>
      <c r="P45" s="190"/>
      <c r="Q45" s="190"/>
      <c r="R45" s="235">
        <v>146</v>
      </c>
      <c r="S45" s="235"/>
    </row>
    <row r="46" spans="1:19" ht="25.5">
      <c r="A46" s="6" t="s">
        <v>32</v>
      </c>
      <c r="B46" s="248" t="s">
        <v>343</v>
      </c>
      <c r="C46" s="184" t="s">
        <v>256</v>
      </c>
      <c r="D46" s="268">
        <f aca="true" t="shared" si="8" ref="D46:S46">D47+D48+D49</f>
        <v>270</v>
      </c>
      <c r="E46" s="4">
        <f t="shared" si="8"/>
        <v>90</v>
      </c>
      <c r="F46" s="4">
        <f t="shared" si="8"/>
        <v>180</v>
      </c>
      <c r="G46" s="4">
        <f t="shared" si="8"/>
        <v>66</v>
      </c>
      <c r="H46" s="4">
        <f t="shared" si="8"/>
        <v>114</v>
      </c>
      <c r="I46" s="4">
        <f t="shared" si="8"/>
        <v>0</v>
      </c>
      <c r="J46" s="4">
        <f t="shared" si="8"/>
        <v>0</v>
      </c>
      <c r="K46" s="4">
        <f t="shared" si="8"/>
        <v>0</v>
      </c>
      <c r="L46" s="4">
        <f t="shared" si="8"/>
        <v>100</v>
      </c>
      <c r="M46" s="4">
        <f t="shared" si="8"/>
        <v>80</v>
      </c>
      <c r="N46" s="4">
        <f t="shared" si="8"/>
        <v>0</v>
      </c>
      <c r="O46" s="4">
        <f t="shared" si="8"/>
        <v>0</v>
      </c>
      <c r="P46" s="4">
        <f t="shared" si="8"/>
        <v>0</v>
      </c>
      <c r="Q46" s="4">
        <f t="shared" si="8"/>
        <v>0</v>
      </c>
      <c r="R46" s="4">
        <f t="shared" si="8"/>
        <v>146</v>
      </c>
      <c r="S46" s="4">
        <f t="shared" si="8"/>
        <v>124</v>
      </c>
    </row>
    <row r="47" spans="1:19" ht="12.75">
      <c r="A47" s="5" t="s">
        <v>33</v>
      </c>
      <c r="B47" s="249" t="s">
        <v>28</v>
      </c>
      <c r="C47" s="19" t="s">
        <v>43</v>
      </c>
      <c r="D47" s="234">
        <f>F47*1.5</f>
        <v>96</v>
      </c>
      <c r="E47" s="69">
        <f>D47-F47</f>
        <v>32</v>
      </c>
      <c r="F47" s="2">
        <v>64</v>
      </c>
      <c r="G47" s="19">
        <f>F47-H47</f>
        <v>20</v>
      </c>
      <c r="H47" s="2">
        <v>44</v>
      </c>
      <c r="I47" s="2"/>
      <c r="J47" s="11"/>
      <c r="K47" s="11"/>
      <c r="L47" s="11">
        <v>64</v>
      </c>
      <c r="M47" s="11"/>
      <c r="N47" s="11"/>
      <c r="O47" s="11"/>
      <c r="P47" s="11"/>
      <c r="Q47" s="11"/>
      <c r="R47" s="2">
        <v>96</v>
      </c>
      <c r="S47" s="2">
        <v>0</v>
      </c>
    </row>
    <row r="48" spans="1:19" ht="12.75">
      <c r="A48" s="5" t="s">
        <v>35</v>
      </c>
      <c r="B48" s="249" t="s">
        <v>34</v>
      </c>
      <c r="C48" s="277" t="s">
        <v>57</v>
      </c>
      <c r="D48" s="234">
        <f>F48*1.5</f>
        <v>51</v>
      </c>
      <c r="E48" s="69">
        <f>D48-F48</f>
        <v>17</v>
      </c>
      <c r="F48" s="2">
        <v>34</v>
      </c>
      <c r="G48" s="19">
        <v>24</v>
      </c>
      <c r="H48" s="2">
        <v>10</v>
      </c>
      <c r="I48" s="2"/>
      <c r="J48" s="11"/>
      <c r="K48" s="11"/>
      <c r="L48" s="11"/>
      <c r="M48" s="11">
        <v>34</v>
      </c>
      <c r="N48" s="11"/>
      <c r="O48" s="11"/>
      <c r="P48" s="11"/>
      <c r="Q48" s="11"/>
      <c r="R48" s="2">
        <v>50</v>
      </c>
      <c r="S48" s="2">
        <v>1</v>
      </c>
    </row>
    <row r="49" spans="1:19" s="15" customFormat="1" ht="12.75">
      <c r="A49" s="5" t="s">
        <v>257</v>
      </c>
      <c r="B49" s="249" t="s">
        <v>258</v>
      </c>
      <c r="C49" s="277" t="s">
        <v>259</v>
      </c>
      <c r="D49" s="234">
        <f>F49*1.5</f>
        <v>123</v>
      </c>
      <c r="E49" s="69">
        <f>D49-F49</f>
        <v>41</v>
      </c>
      <c r="F49" s="2">
        <v>82</v>
      </c>
      <c r="G49" s="19">
        <f>F49-H49</f>
        <v>22</v>
      </c>
      <c r="H49" s="2">
        <v>60</v>
      </c>
      <c r="I49" s="2"/>
      <c r="J49" s="11"/>
      <c r="K49" s="11"/>
      <c r="L49" s="11">
        <v>36</v>
      </c>
      <c r="M49" s="11">
        <v>46</v>
      </c>
      <c r="N49" s="11"/>
      <c r="O49" s="11"/>
      <c r="P49" s="11"/>
      <c r="Q49" s="11"/>
      <c r="R49" s="9">
        <v>0</v>
      </c>
      <c r="S49" s="9">
        <v>123</v>
      </c>
    </row>
    <row r="50" spans="1:19" s="15" customFormat="1" ht="12.75" hidden="1">
      <c r="A50" s="187"/>
      <c r="B50" s="241" t="s">
        <v>264</v>
      </c>
      <c r="C50" s="200"/>
      <c r="D50" s="267">
        <v>2434</v>
      </c>
      <c r="E50" s="189"/>
      <c r="F50" s="188">
        <v>1622</v>
      </c>
      <c r="G50" s="188"/>
      <c r="H50" s="188">
        <v>814</v>
      </c>
      <c r="I50" s="188">
        <v>12</v>
      </c>
      <c r="J50" s="190"/>
      <c r="K50" s="190"/>
      <c r="L50" s="190"/>
      <c r="M50" s="190"/>
      <c r="N50" s="190"/>
      <c r="O50" s="190"/>
      <c r="P50" s="190"/>
      <c r="Q50" s="190"/>
      <c r="R50" s="235">
        <v>2434</v>
      </c>
      <c r="S50" s="236"/>
    </row>
    <row r="51" spans="1:19" s="15" customFormat="1" ht="12.75">
      <c r="A51" s="3" t="s">
        <v>265</v>
      </c>
      <c r="B51" s="250" t="s">
        <v>344</v>
      </c>
      <c r="C51" s="278" t="s">
        <v>384</v>
      </c>
      <c r="D51" s="269">
        <f aca="true" t="shared" si="9" ref="D51:K51">D53+D67</f>
        <v>3714</v>
      </c>
      <c r="E51" s="59">
        <f t="shared" si="9"/>
        <v>1238</v>
      </c>
      <c r="F51" s="59">
        <f t="shared" si="9"/>
        <v>2476</v>
      </c>
      <c r="G51" s="59">
        <f t="shared" si="9"/>
        <v>1356</v>
      </c>
      <c r="H51" s="59">
        <f t="shared" si="9"/>
        <v>1020</v>
      </c>
      <c r="I51" s="59">
        <f t="shared" si="9"/>
        <v>100</v>
      </c>
      <c r="J51" s="59">
        <f t="shared" si="9"/>
        <v>0</v>
      </c>
      <c r="K51" s="59">
        <f t="shared" si="9"/>
        <v>0</v>
      </c>
      <c r="L51" s="59">
        <f aca="true" t="shared" si="10" ref="L51:S51">L53+L67</f>
        <v>364</v>
      </c>
      <c r="M51" s="59">
        <f t="shared" si="10"/>
        <v>656</v>
      </c>
      <c r="N51" s="59">
        <f t="shared" si="10"/>
        <v>464</v>
      </c>
      <c r="O51" s="59">
        <f t="shared" si="10"/>
        <v>608</v>
      </c>
      <c r="P51" s="59">
        <f t="shared" si="10"/>
        <v>384</v>
      </c>
      <c r="Q51" s="59">
        <f t="shared" si="10"/>
        <v>0</v>
      </c>
      <c r="R51" s="59">
        <f t="shared" si="10"/>
        <v>2434</v>
      </c>
      <c r="S51" s="59">
        <f t="shared" si="10"/>
        <v>1280</v>
      </c>
    </row>
    <row r="52" spans="1:19" s="15" customFormat="1" ht="12.75" hidden="1">
      <c r="A52" s="202"/>
      <c r="B52" s="241" t="s">
        <v>267</v>
      </c>
      <c r="C52" s="279"/>
      <c r="D52" s="267">
        <v>804</v>
      </c>
      <c r="E52" s="79"/>
      <c r="F52" s="188">
        <v>536</v>
      </c>
      <c r="G52" s="188"/>
      <c r="H52" s="203">
        <v>268</v>
      </c>
      <c r="I52" s="188"/>
      <c r="J52" s="188"/>
      <c r="K52" s="188"/>
      <c r="L52" s="188"/>
      <c r="M52" s="188"/>
      <c r="N52" s="188"/>
      <c r="O52" s="188"/>
      <c r="P52" s="188"/>
      <c r="Q52" s="188"/>
      <c r="R52" s="235">
        <v>804</v>
      </c>
      <c r="S52" s="235"/>
    </row>
    <row r="53" spans="1:19" s="15" customFormat="1" ht="12.75">
      <c r="A53" s="12" t="s">
        <v>1</v>
      </c>
      <c r="B53" s="251" t="s">
        <v>44</v>
      </c>
      <c r="C53" s="184" t="s">
        <v>283</v>
      </c>
      <c r="D53" s="270">
        <f aca="true" t="shared" si="11" ref="D53:S53">SUM(D54:D65)</f>
        <v>1614</v>
      </c>
      <c r="E53" s="22">
        <f t="shared" si="11"/>
        <v>538</v>
      </c>
      <c r="F53" s="22">
        <f t="shared" si="11"/>
        <v>1076</v>
      </c>
      <c r="G53" s="22">
        <f t="shared" si="11"/>
        <v>572</v>
      </c>
      <c r="H53" s="22">
        <f t="shared" si="11"/>
        <v>504</v>
      </c>
      <c r="I53" s="22">
        <f t="shared" si="11"/>
        <v>0</v>
      </c>
      <c r="J53" s="22">
        <f t="shared" si="11"/>
        <v>0</v>
      </c>
      <c r="K53" s="22">
        <f t="shared" si="11"/>
        <v>0</v>
      </c>
      <c r="L53" s="22">
        <f t="shared" si="11"/>
        <v>364</v>
      </c>
      <c r="M53" s="22">
        <f t="shared" si="11"/>
        <v>464</v>
      </c>
      <c r="N53" s="22">
        <f t="shared" si="11"/>
        <v>120</v>
      </c>
      <c r="O53" s="22">
        <f t="shared" si="11"/>
        <v>64</v>
      </c>
      <c r="P53" s="22">
        <f t="shared" si="11"/>
        <v>64</v>
      </c>
      <c r="Q53" s="22">
        <f t="shared" si="11"/>
        <v>0</v>
      </c>
      <c r="R53" s="22">
        <f t="shared" si="11"/>
        <v>804</v>
      </c>
      <c r="S53" s="22">
        <f t="shared" si="11"/>
        <v>810</v>
      </c>
    </row>
    <row r="54" spans="1:19" ht="12.75">
      <c r="A54" s="1" t="s">
        <v>2</v>
      </c>
      <c r="B54" s="252" t="s">
        <v>11</v>
      </c>
      <c r="C54" s="277" t="s">
        <v>259</v>
      </c>
      <c r="D54" s="271">
        <v>213</v>
      </c>
      <c r="E54" s="69">
        <f aca="true" t="shared" si="12" ref="E54:E65">D54-F54</f>
        <v>71</v>
      </c>
      <c r="F54" s="2">
        <v>142</v>
      </c>
      <c r="G54" s="2">
        <v>6</v>
      </c>
      <c r="H54" s="2">
        <v>136</v>
      </c>
      <c r="I54" s="2"/>
      <c r="J54" s="9"/>
      <c r="K54" s="9"/>
      <c r="L54" s="9">
        <v>64</v>
      </c>
      <c r="M54" s="9">
        <v>78</v>
      </c>
      <c r="N54" s="9"/>
      <c r="O54" s="9"/>
      <c r="P54" s="9"/>
      <c r="Q54" s="9"/>
      <c r="R54" s="2">
        <v>100</v>
      </c>
      <c r="S54" s="2">
        <v>113</v>
      </c>
    </row>
    <row r="55" spans="1:19" ht="12.75">
      <c r="A55" s="1" t="s">
        <v>3</v>
      </c>
      <c r="B55" s="252" t="s">
        <v>12</v>
      </c>
      <c r="C55" s="19" t="s">
        <v>43</v>
      </c>
      <c r="D55" s="271">
        <v>186</v>
      </c>
      <c r="E55" s="69">
        <f t="shared" si="12"/>
        <v>62</v>
      </c>
      <c r="F55" s="2">
        <v>124</v>
      </c>
      <c r="G55" s="2">
        <f>F55-H55</f>
        <v>74</v>
      </c>
      <c r="H55" s="2">
        <v>50</v>
      </c>
      <c r="I55" s="2"/>
      <c r="J55" s="9"/>
      <c r="K55" s="9"/>
      <c r="L55" s="9"/>
      <c r="M55" s="9">
        <v>124</v>
      </c>
      <c r="N55" s="9"/>
      <c r="O55" s="9"/>
      <c r="P55" s="9"/>
      <c r="Q55" s="9"/>
      <c r="R55" s="2">
        <v>104</v>
      </c>
      <c r="S55" s="2">
        <v>82</v>
      </c>
    </row>
    <row r="56" spans="1:19" ht="12.75">
      <c r="A56" s="1" t="s">
        <v>4</v>
      </c>
      <c r="B56" s="252" t="s">
        <v>41</v>
      </c>
      <c r="C56" s="277" t="s">
        <v>57</v>
      </c>
      <c r="D56" s="271">
        <f aca="true" t="shared" si="13" ref="D56:D65">F56*1.5</f>
        <v>78</v>
      </c>
      <c r="E56" s="69">
        <f t="shared" si="12"/>
        <v>26</v>
      </c>
      <c r="F56" s="2">
        <v>52</v>
      </c>
      <c r="G56" s="2">
        <v>26</v>
      </c>
      <c r="H56" s="2">
        <v>26</v>
      </c>
      <c r="I56" s="2"/>
      <c r="J56" s="9"/>
      <c r="K56" s="9"/>
      <c r="L56" s="9"/>
      <c r="M56" s="9">
        <v>52</v>
      </c>
      <c r="N56" s="9"/>
      <c r="O56" s="9"/>
      <c r="P56" s="9"/>
      <c r="Q56" s="9"/>
      <c r="R56" s="2">
        <v>52</v>
      </c>
      <c r="S56" s="2">
        <v>26</v>
      </c>
    </row>
    <row r="57" spans="1:19" ht="15" customHeight="1">
      <c r="A57" s="1" t="s">
        <v>5</v>
      </c>
      <c r="B57" s="252" t="s">
        <v>13</v>
      </c>
      <c r="C57" s="277" t="s">
        <v>43</v>
      </c>
      <c r="D57" s="272">
        <f t="shared" si="13"/>
        <v>150</v>
      </c>
      <c r="E57" s="69">
        <f t="shared" si="12"/>
        <v>50</v>
      </c>
      <c r="F57" s="2">
        <v>100</v>
      </c>
      <c r="G57" s="2">
        <f aca="true" t="shared" si="14" ref="G57:G65">F57-H57</f>
        <v>60</v>
      </c>
      <c r="H57" s="2">
        <v>40</v>
      </c>
      <c r="I57" s="2"/>
      <c r="J57" s="9"/>
      <c r="K57" s="9"/>
      <c r="L57" s="9">
        <v>100</v>
      </c>
      <c r="M57" s="9"/>
      <c r="N57" s="9"/>
      <c r="O57" s="9"/>
      <c r="P57" s="9"/>
      <c r="Q57" s="9"/>
      <c r="R57" s="2">
        <v>68</v>
      </c>
      <c r="S57" s="2">
        <v>82</v>
      </c>
    </row>
    <row r="58" spans="1:19" ht="12.75">
      <c r="A58" s="1" t="s">
        <v>6</v>
      </c>
      <c r="B58" s="252" t="s">
        <v>14</v>
      </c>
      <c r="C58" s="280" t="s">
        <v>280</v>
      </c>
      <c r="D58" s="272">
        <f t="shared" si="13"/>
        <v>105</v>
      </c>
      <c r="E58" s="69">
        <f t="shared" si="12"/>
        <v>35</v>
      </c>
      <c r="F58" s="2">
        <v>70</v>
      </c>
      <c r="G58" s="2">
        <f t="shared" si="14"/>
        <v>42</v>
      </c>
      <c r="H58" s="2">
        <v>28</v>
      </c>
      <c r="I58" s="2"/>
      <c r="J58" s="9"/>
      <c r="K58" s="9"/>
      <c r="L58" s="9">
        <v>34</v>
      </c>
      <c r="M58" s="9">
        <v>36</v>
      </c>
      <c r="N58" s="9"/>
      <c r="O58" s="9"/>
      <c r="P58" s="9"/>
      <c r="Q58" s="9"/>
      <c r="R58" s="2">
        <v>56</v>
      </c>
      <c r="S58" s="2">
        <v>49</v>
      </c>
    </row>
    <row r="59" spans="1:19" s="15" customFormat="1" ht="12.75">
      <c r="A59" s="10" t="s">
        <v>7</v>
      </c>
      <c r="B59" s="253" t="s">
        <v>177</v>
      </c>
      <c r="C59" s="20" t="s">
        <v>281</v>
      </c>
      <c r="D59" s="272">
        <f t="shared" si="13"/>
        <v>336</v>
      </c>
      <c r="E59" s="69">
        <f t="shared" si="12"/>
        <v>112</v>
      </c>
      <c r="F59" s="2">
        <v>224</v>
      </c>
      <c r="G59" s="2">
        <f t="shared" si="14"/>
        <v>170</v>
      </c>
      <c r="H59" s="9">
        <v>54</v>
      </c>
      <c r="I59" s="9"/>
      <c r="J59" s="9"/>
      <c r="K59" s="9"/>
      <c r="L59" s="9">
        <v>98</v>
      </c>
      <c r="M59" s="9">
        <v>126</v>
      </c>
      <c r="N59" s="9"/>
      <c r="O59" s="9"/>
      <c r="P59" s="9"/>
      <c r="Q59" s="9"/>
      <c r="R59" s="9">
        <v>110</v>
      </c>
      <c r="S59" s="9">
        <v>226</v>
      </c>
    </row>
    <row r="60" spans="1:19" ht="25.5">
      <c r="A60" s="1" t="s">
        <v>8</v>
      </c>
      <c r="B60" s="254" t="s">
        <v>159</v>
      </c>
      <c r="C60" s="277" t="s">
        <v>57</v>
      </c>
      <c r="D60" s="272">
        <f t="shared" si="13"/>
        <v>75</v>
      </c>
      <c r="E60" s="204">
        <f t="shared" si="12"/>
        <v>25</v>
      </c>
      <c r="F60" s="2">
        <v>50</v>
      </c>
      <c r="G60" s="2">
        <f t="shared" si="14"/>
        <v>10</v>
      </c>
      <c r="H60" s="2">
        <v>40</v>
      </c>
      <c r="I60" s="2"/>
      <c r="J60" s="9"/>
      <c r="K60" s="9"/>
      <c r="L60" s="9"/>
      <c r="M60" s="9"/>
      <c r="N60" s="9">
        <v>50</v>
      </c>
      <c r="O60" s="9"/>
      <c r="P60" s="9"/>
      <c r="Q60" s="9"/>
      <c r="R60" s="2">
        <v>54</v>
      </c>
      <c r="S60" s="2">
        <v>21</v>
      </c>
    </row>
    <row r="61" spans="1:19" ht="12.75">
      <c r="A61" s="10" t="s">
        <v>9</v>
      </c>
      <c r="B61" s="252" t="s">
        <v>15</v>
      </c>
      <c r="C61" s="277" t="s">
        <v>268</v>
      </c>
      <c r="D61" s="272">
        <f t="shared" si="13"/>
        <v>72</v>
      </c>
      <c r="E61" s="69">
        <f t="shared" si="12"/>
        <v>24</v>
      </c>
      <c r="F61" s="2">
        <v>48</v>
      </c>
      <c r="G61" s="2">
        <f t="shared" si="14"/>
        <v>38</v>
      </c>
      <c r="H61" s="2">
        <v>10</v>
      </c>
      <c r="I61" s="2"/>
      <c r="J61" s="9"/>
      <c r="K61" s="9"/>
      <c r="L61" s="9"/>
      <c r="M61" s="9">
        <v>48</v>
      </c>
      <c r="N61" s="9"/>
      <c r="O61" s="9"/>
      <c r="P61" s="9"/>
      <c r="Q61" s="9"/>
      <c r="R61" s="2">
        <v>51</v>
      </c>
      <c r="S61" s="2">
        <v>21</v>
      </c>
    </row>
    <row r="62" spans="1:19" ht="12.75">
      <c r="A62" s="1" t="s">
        <v>10</v>
      </c>
      <c r="B62" s="252" t="s">
        <v>379</v>
      </c>
      <c r="C62" s="277" t="s">
        <v>57</v>
      </c>
      <c r="D62" s="272">
        <f t="shared" si="13"/>
        <v>96</v>
      </c>
      <c r="E62" s="69">
        <f t="shared" si="12"/>
        <v>32</v>
      </c>
      <c r="F62" s="2">
        <v>64</v>
      </c>
      <c r="G62" s="2">
        <f t="shared" si="14"/>
        <v>44</v>
      </c>
      <c r="H62" s="2">
        <v>20</v>
      </c>
      <c r="I62" s="2"/>
      <c r="J62" s="9"/>
      <c r="K62" s="9"/>
      <c r="L62" s="9"/>
      <c r="M62" s="9"/>
      <c r="N62" s="9"/>
      <c r="O62" s="9"/>
      <c r="P62" s="9">
        <v>64</v>
      </c>
      <c r="Q62" s="9"/>
      <c r="R62" s="2">
        <v>51</v>
      </c>
      <c r="S62" s="2">
        <v>45</v>
      </c>
    </row>
    <row r="63" spans="1:19" ht="12.75">
      <c r="A63" s="10" t="s">
        <v>164</v>
      </c>
      <c r="B63" s="252" t="s">
        <v>163</v>
      </c>
      <c r="C63" s="277" t="s">
        <v>57</v>
      </c>
      <c r="D63" s="272">
        <f t="shared" si="13"/>
        <v>96</v>
      </c>
      <c r="E63" s="69">
        <f t="shared" si="12"/>
        <v>32</v>
      </c>
      <c r="F63" s="2">
        <v>64</v>
      </c>
      <c r="G63" s="2">
        <f t="shared" si="14"/>
        <v>44</v>
      </c>
      <c r="H63" s="2">
        <v>20</v>
      </c>
      <c r="I63" s="2"/>
      <c r="J63" s="9"/>
      <c r="K63" s="9"/>
      <c r="L63" s="9"/>
      <c r="M63" s="9"/>
      <c r="N63" s="9"/>
      <c r="O63" s="9">
        <v>64</v>
      </c>
      <c r="P63" s="9"/>
      <c r="Q63" s="9"/>
      <c r="R63" s="2">
        <v>56</v>
      </c>
      <c r="S63" s="2">
        <v>40</v>
      </c>
    </row>
    <row r="64" spans="1:19" ht="12.75">
      <c r="A64" s="1" t="s">
        <v>178</v>
      </c>
      <c r="B64" s="252" t="s">
        <v>42</v>
      </c>
      <c r="C64" s="277" t="s">
        <v>57</v>
      </c>
      <c r="D64" s="271">
        <f t="shared" si="13"/>
        <v>102</v>
      </c>
      <c r="E64" s="69">
        <f t="shared" si="12"/>
        <v>34</v>
      </c>
      <c r="F64" s="2">
        <v>68</v>
      </c>
      <c r="G64" s="2">
        <f t="shared" si="14"/>
        <v>20</v>
      </c>
      <c r="H64" s="2">
        <v>48</v>
      </c>
      <c r="I64" s="2"/>
      <c r="J64" s="9"/>
      <c r="K64" s="9"/>
      <c r="L64" s="9">
        <v>68</v>
      </c>
      <c r="M64" s="9"/>
      <c r="N64" s="9"/>
      <c r="O64" s="9"/>
      <c r="P64" s="9"/>
      <c r="Q64" s="9"/>
      <c r="R64" s="2">
        <v>102</v>
      </c>
      <c r="S64" s="2">
        <v>0</v>
      </c>
    </row>
    <row r="65" spans="1:19" ht="12.75">
      <c r="A65" s="1" t="s">
        <v>376</v>
      </c>
      <c r="B65" s="252" t="s">
        <v>181</v>
      </c>
      <c r="C65" s="20" t="s">
        <v>43</v>
      </c>
      <c r="D65" s="272">
        <f t="shared" si="13"/>
        <v>105</v>
      </c>
      <c r="E65" s="69">
        <f t="shared" si="12"/>
        <v>35</v>
      </c>
      <c r="F65" s="2">
        <v>70</v>
      </c>
      <c r="G65" s="2">
        <f t="shared" si="14"/>
        <v>38</v>
      </c>
      <c r="H65" s="2">
        <v>32</v>
      </c>
      <c r="I65" s="2"/>
      <c r="J65" s="9"/>
      <c r="K65" s="9"/>
      <c r="L65" s="9"/>
      <c r="M65" s="9"/>
      <c r="N65" s="9">
        <v>70</v>
      </c>
      <c r="O65" s="9"/>
      <c r="P65" s="9"/>
      <c r="Q65" s="9"/>
      <c r="R65" s="2">
        <v>0</v>
      </c>
      <c r="S65" s="2">
        <v>105</v>
      </c>
    </row>
    <row r="66" spans="1:19" ht="12.75" hidden="1">
      <c r="A66" s="201"/>
      <c r="B66" s="255" t="s">
        <v>266</v>
      </c>
      <c r="C66" s="200"/>
      <c r="D66" s="267">
        <v>1630</v>
      </c>
      <c r="E66" s="189"/>
      <c r="F66" s="188">
        <v>1086</v>
      </c>
      <c r="G66" s="188"/>
      <c r="H66" s="188">
        <v>546</v>
      </c>
      <c r="I66" s="188">
        <v>12</v>
      </c>
      <c r="J66" s="188"/>
      <c r="K66" s="188"/>
      <c r="L66" s="188"/>
      <c r="M66" s="188"/>
      <c r="N66" s="188"/>
      <c r="O66" s="188"/>
      <c r="P66" s="188"/>
      <c r="Q66" s="188"/>
      <c r="R66" s="235">
        <v>1630</v>
      </c>
      <c r="S66" s="235"/>
    </row>
    <row r="67" spans="1:19" s="15" customFormat="1" ht="12.75">
      <c r="A67" s="12" t="s">
        <v>16</v>
      </c>
      <c r="B67" s="251" t="s">
        <v>17</v>
      </c>
      <c r="C67" s="281" t="s">
        <v>383</v>
      </c>
      <c r="D67" s="270">
        <f>D68+D81+D85+D88+D94</f>
        <v>2100</v>
      </c>
      <c r="E67" s="22">
        <f aca="true" t="shared" si="15" ref="E67:S67">E68+E81+E85+E88+E94</f>
        <v>700</v>
      </c>
      <c r="F67" s="22">
        <f t="shared" si="15"/>
        <v>1400</v>
      </c>
      <c r="G67" s="22">
        <f t="shared" si="15"/>
        <v>784</v>
      </c>
      <c r="H67" s="22">
        <f t="shared" si="15"/>
        <v>516</v>
      </c>
      <c r="I67" s="22">
        <f t="shared" si="15"/>
        <v>100</v>
      </c>
      <c r="J67" s="22">
        <f t="shared" si="15"/>
        <v>0</v>
      </c>
      <c r="K67" s="22">
        <f t="shared" si="15"/>
        <v>0</v>
      </c>
      <c r="L67" s="22">
        <f t="shared" si="15"/>
        <v>0</v>
      </c>
      <c r="M67" s="22">
        <f t="shared" si="15"/>
        <v>192</v>
      </c>
      <c r="N67" s="22">
        <f t="shared" si="15"/>
        <v>344</v>
      </c>
      <c r="O67" s="22">
        <f t="shared" si="15"/>
        <v>544</v>
      </c>
      <c r="P67" s="22">
        <f t="shared" si="15"/>
        <v>320</v>
      </c>
      <c r="Q67" s="22">
        <f t="shared" si="15"/>
        <v>0</v>
      </c>
      <c r="R67" s="22">
        <f t="shared" si="15"/>
        <v>1630</v>
      </c>
      <c r="S67" s="22">
        <f t="shared" si="15"/>
        <v>470</v>
      </c>
    </row>
    <row r="68" spans="1:19" ht="25.5">
      <c r="A68" s="12" t="s">
        <v>18</v>
      </c>
      <c r="B68" s="256" t="s">
        <v>270</v>
      </c>
      <c r="C68" s="278" t="s">
        <v>382</v>
      </c>
      <c r="D68" s="270">
        <f>D69</f>
        <v>1650</v>
      </c>
      <c r="E68" s="207">
        <f>D68-F68</f>
        <v>550</v>
      </c>
      <c r="F68" s="13">
        <f>F69</f>
        <v>1100</v>
      </c>
      <c r="G68" s="13">
        <f>G69</f>
        <v>620</v>
      </c>
      <c r="H68" s="13">
        <f>H69</f>
        <v>400</v>
      </c>
      <c r="I68" s="13">
        <f aca="true" t="shared" si="16" ref="I68:S68">I69</f>
        <v>80</v>
      </c>
      <c r="J68" s="13">
        <f t="shared" si="16"/>
        <v>0</v>
      </c>
      <c r="K68" s="13">
        <f t="shared" si="16"/>
        <v>0</v>
      </c>
      <c r="L68" s="13">
        <f t="shared" si="16"/>
        <v>0</v>
      </c>
      <c r="M68" s="13">
        <f t="shared" si="16"/>
        <v>192</v>
      </c>
      <c r="N68" s="13">
        <f t="shared" si="16"/>
        <v>344</v>
      </c>
      <c r="O68" s="13">
        <f t="shared" si="16"/>
        <v>394</v>
      </c>
      <c r="P68" s="13">
        <f t="shared" si="16"/>
        <v>170</v>
      </c>
      <c r="Q68" s="13">
        <f t="shared" si="16"/>
        <v>0</v>
      </c>
      <c r="R68" s="13">
        <f t="shared" si="16"/>
        <v>1296</v>
      </c>
      <c r="S68" s="13">
        <f t="shared" si="16"/>
        <v>354</v>
      </c>
    </row>
    <row r="69" spans="1:19" s="15" customFormat="1" ht="25.5">
      <c r="A69" s="10" t="s">
        <v>19</v>
      </c>
      <c r="B69" s="257" t="s">
        <v>269</v>
      </c>
      <c r="C69" s="282" t="s">
        <v>317</v>
      </c>
      <c r="D69" s="272">
        <f>SUM(D70:D79)</f>
        <v>1650</v>
      </c>
      <c r="E69" s="21">
        <f aca="true" t="shared" si="17" ref="E69:S69">SUM(E70:E79)</f>
        <v>550</v>
      </c>
      <c r="F69" s="21">
        <f t="shared" si="17"/>
        <v>1100</v>
      </c>
      <c r="G69" s="21">
        <f t="shared" si="17"/>
        <v>620</v>
      </c>
      <c r="H69" s="21">
        <f t="shared" si="17"/>
        <v>400</v>
      </c>
      <c r="I69" s="21">
        <f t="shared" si="17"/>
        <v>80</v>
      </c>
      <c r="J69" s="21">
        <f t="shared" si="17"/>
        <v>0</v>
      </c>
      <c r="K69" s="21">
        <f t="shared" si="17"/>
        <v>0</v>
      </c>
      <c r="L69" s="21">
        <f t="shared" si="17"/>
        <v>0</v>
      </c>
      <c r="M69" s="21">
        <f t="shared" si="17"/>
        <v>192</v>
      </c>
      <c r="N69" s="21">
        <f t="shared" si="17"/>
        <v>344</v>
      </c>
      <c r="O69" s="21">
        <f t="shared" si="17"/>
        <v>394</v>
      </c>
      <c r="P69" s="21">
        <f t="shared" si="17"/>
        <v>170</v>
      </c>
      <c r="Q69" s="21">
        <f t="shared" si="17"/>
        <v>0</v>
      </c>
      <c r="R69" s="21">
        <f t="shared" si="17"/>
        <v>1296</v>
      </c>
      <c r="S69" s="21">
        <f t="shared" si="17"/>
        <v>354</v>
      </c>
    </row>
    <row r="70" spans="1:19" s="15" customFormat="1" ht="12.75">
      <c r="A70" s="10" t="s">
        <v>290</v>
      </c>
      <c r="B70" s="257" t="s">
        <v>291</v>
      </c>
      <c r="C70" s="282"/>
      <c r="D70" s="215">
        <f>F70*1.5</f>
        <v>96</v>
      </c>
      <c r="E70" s="21">
        <f>D70-F70</f>
        <v>32</v>
      </c>
      <c r="F70" s="204">
        <v>64</v>
      </c>
      <c r="G70" s="21">
        <f>F70-H70</f>
        <v>32</v>
      </c>
      <c r="H70" s="20">
        <v>32</v>
      </c>
      <c r="I70" s="20"/>
      <c r="J70" s="9"/>
      <c r="K70" s="9"/>
      <c r="L70" s="9"/>
      <c r="M70" s="9">
        <v>64</v>
      </c>
      <c r="N70" s="9"/>
      <c r="O70" s="10"/>
      <c r="P70" s="10"/>
      <c r="Q70" s="10"/>
      <c r="R70" s="9">
        <v>65</v>
      </c>
      <c r="S70" s="9">
        <v>31</v>
      </c>
    </row>
    <row r="71" spans="1:19" ht="12.75">
      <c r="A71" s="10" t="s">
        <v>292</v>
      </c>
      <c r="B71" s="257" t="s">
        <v>293</v>
      </c>
      <c r="C71" s="282"/>
      <c r="D71" s="215">
        <f aca="true" t="shared" si="18" ref="D71:D79">F71*1.5</f>
        <v>105</v>
      </c>
      <c r="E71" s="21">
        <f aca="true" t="shared" si="19" ref="E71:E79">D71-F71</f>
        <v>35</v>
      </c>
      <c r="F71" s="204">
        <v>70</v>
      </c>
      <c r="G71" s="21">
        <f aca="true" t="shared" si="20" ref="G71:G79">F71-H71</f>
        <v>36</v>
      </c>
      <c r="H71" s="20">
        <v>34</v>
      </c>
      <c r="I71" s="20"/>
      <c r="J71" s="9"/>
      <c r="K71" s="9"/>
      <c r="L71" s="9"/>
      <c r="M71" s="9">
        <v>70</v>
      </c>
      <c r="N71" s="9"/>
      <c r="O71" s="10"/>
      <c r="P71" s="10"/>
      <c r="Q71" s="10"/>
      <c r="R71" s="2">
        <v>72</v>
      </c>
      <c r="S71" s="2">
        <v>33</v>
      </c>
    </row>
    <row r="72" spans="1:19" ht="12.75">
      <c r="A72" s="10" t="s">
        <v>294</v>
      </c>
      <c r="B72" s="257" t="s">
        <v>295</v>
      </c>
      <c r="C72" s="282"/>
      <c r="D72" s="215">
        <f t="shared" si="18"/>
        <v>324</v>
      </c>
      <c r="E72" s="21">
        <f t="shared" si="19"/>
        <v>108</v>
      </c>
      <c r="F72" s="204">
        <v>216</v>
      </c>
      <c r="G72" s="21">
        <f>F72-H72-I72</f>
        <v>114</v>
      </c>
      <c r="H72" s="20">
        <v>62</v>
      </c>
      <c r="I72" s="20">
        <v>40</v>
      </c>
      <c r="J72" s="9"/>
      <c r="K72" s="9"/>
      <c r="L72" s="9"/>
      <c r="M72" s="9">
        <v>58</v>
      </c>
      <c r="N72" s="9">
        <v>104</v>
      </c>
      <c r="O72" s="9">
        <v>54</v>
      </c>
      <c r="P72" s="9"/>
      <c r="Q72" s="9"/>
      <c r="R72" s="2">
        <v>236</v>
      </c>
      <c r="S72" s="2">
        <v>88</v>
      </c>
    </row>
    <row r="73" spans="1:19" ht="12.75">
      <c r="A73" s="10" t="s">
        <v>296</v>
      </c>
      <c r="B73" s="257" t="s">
        <v>297</v>
      </c>
      <c r="C73" s="282"/>
      <c r="D73" s="215">
        <f t="shared" si="18"/>
        <v>315</v>
      </c>
      <c r="E73" s="21">
        <f t="shared" si="19"/>
        <v>105</v>
      </c>
      <c r="F73" s="204">
        <v>210</v>
      </c>
      <c r="G73" s="21">
        <f>F73-H73-I73</f>
        <v>108</v>
      </c>
      <c r="H73" s="20">
        <v>62</v>
      </c>
      <c r="I73" s="20">
        <v>40</v>
      </c>
      <c r="J73" s="9"/>
      <c r="K73" s="9"/>
      <c r="L73" s="9"/>
      <c r="M73" s="9"/>
      <c r="N73" s="9"/>
      <c r="O73" s="9">
        <v>120</v>
      </c>
      <c r="P73" s="9">
        <v>90</v>
      </c>
      <c r="Q73" s="9"/>
      <c r="R73" s="2">
        <v>229</v>
      </c>
      <c r="S73" s="2">
        <v>86</v>
      </c>
    </row>
    <row r="74" spans="1:19" ht="12.75">
      <c r="A74" s="10" t="s">
        <v>298</v>
      </c>
      <c r="B74" s="257" t="s">
        <v>299</v>
      </c>
      <c r="C74" s="282"/>
      <c r="D74" s="215">
        <f t="shared" si="18"/>
        <v>165</v>
      </c>
      <c r="E74" s="21">
        <f t="shared" si="19"/>
        <v>55</v>
      </c>
      <c r="F74" s="204">
        <v>110</v>
      </c>
      <c r="G74" s="21">
        <f t="shared" si="20"/>
        <v>62</v>
      </c>
      <c r="H74" s="20">
        <v>48</v>
      </c>
      <c r="I74" s="20"/>
      <c r="J74" s="9"/>
      <c r="K74" s="9"/>
      <c r="L74" s="9"/>
      <c r="M74" s="9"/>
      <c r="N74" s="9">
        <v>110</v>
      </c>
      <c r="O74" s="9"/>
      <c r="P74" s="9"/>
      <c r="Q74" s="9"/>
      <c r="R74" s="2">
        <v>120</v>
      </c>
      <c r="S74" s="2">
        <v>45</v>
      </c>
    </row>
    <row r="75" spans="1:19" ht="14.25" customHeight="1">
      <c r="A75" s="10" t="s">
        <v>300</v>
      </c>
      <c r="B75" s="257" t="s">
        <v>301</v>
      </c>
      <c r="C75" s="282"/>
      <c r="D75" s="215">
        <f t="shared" si="18"/>
        <v>141</v>
      </c>
      <c r="E75" s="21">
        <f t="shared" si="19"/>
        <v>47</v>
      </c>
      <c r="F75" s="204">
        <v>94</v>
      </c>
      <c r="G75" s="21">
        <f t="shared" si="20"/>
        <v>58</v>
      </c>
      <c r="H75" s="20">
        <v>36</v>
      </c>
      <c r="I75" s="20"/>
      <c r="J75" s="9"/>
      <c r="K75" s="9"/>
      <c r="L75" s="9"/>
      <c r="M75" s="9"/>
      <c r="N75" s="9">
        <v>50</v>
      </c>
      <c r="O75" s="9">
        <v>44</v>
      </c>
      <c r="P75" s="9"/>
      <c r="Q75" s="9"/>
      <c r="R75" s="2">
        <v>110</v>
      </c>
      <c r="S75" s="2">
        <v>31</v>
      </c>
    </row>
    <row r="76" spans="1:19" ht="12.75">
      <c r="A76" s="10" t="s">
        <v>302</v>
      </c>
      <c r="B76" s="257" t="s">
        <v>303</v>
      </c>
      <c r="C76" s="282"/>
      <c r="D76" s="215">
        <f t="shared" si="18"/>
        <v>120</v>
      </c>
      <c r="E76" s="21">
        <f t="shared" si="19"/>
        <v>40</v>
      </c>
      <c r="F76" s="204">
        <v>80</v>
      </c>
      <c r="G76" s="21">
        <f t="shared" si="20"/>
        <v>46</v>
      </c>
      <c r="H76" s="20">
        <v>34</v>
      </c>
      <c r="I76" s="20"/>
      <c r="J76" s="9"/>
      <c r="K76" s="9"/>
      <c r="L76" s="9"/>
      <c r="M76" s="9"/>
      <c r="N76" s="9">
        <v>80</v>
      </c>
      <c r="O76" s="9"/>
      <c r="P76" s="9"/>
      <c r="Q76" s="9"/>
      <c r="R76" s="2">
        <v>102</v>
      </c>
      <c r="S76" s="2">
        <v>18</v>
      </c>
    </row>
    <row r="77" spans="1:19" ht="12.75">
      <c r="A77" s="10" t="s">
        <v>304</v>
      </c>
      <c r="B77" s="257" t="s">
        <v>311</v>
      </c>
      <c r="C77" s="282"/>
      <c r="D77" s="215">
        <f t="shared" si="18"/>
        <v>150</v>
      </c>
      <c r="E77" s="21">
        <f t="shared" si="19"/>
        <v>50</v>
      </c>
      <c r="F77" s="204">
        <v>100</v>
      </c>
      <c r="G77" s="21">
        <f t="shared" si="20"/>
        <v>72</v>
      </c>
      <c r="H77" s="20">
        <v>28</v>
      </c>
      <c r="I77" s="20"/>
      <c r="J77" s="9"/>
      <c r="K77" s="9"/>
      <c r="L77" s="9"/>
      <c r="M77" s="9"/>
      <c r="N77" s="9"/>
      <c r="O77" s="9">
        <v>100</v>
      </c>
      <c r="P77" s="9"/>
      <c r="Q77" s="9"/>
      <c r="R77" s="2">
        <v>146</v>
      </c>
      <c r="S77" s="2">
        <v>4</v>
      </c>
    </row>
    <row r="78" spans="1:19" ht="25.5">
      <c r="A78" s="10" t="s">
        <v>310</v>
      </c>
      <c r="B78" s="257" t="s">
        <v>305</v>
      </c>
      <c r="C78" s="282"/>
      <c r="D78" s="215">
        <f t="shared" si="18"/>
        <v>120</v>
      </c>
      <c r="E78" s="21">
        <f t="shared" si="19"/>
        <v>40</v>
      </c>
      <c r="F78" s="204">
        <v>80</v>
      </c>
      <c r="G78" s="21">
        <f t="shared" si="20"/>
        <v>50</v>
      </c>
      <c r="H78" s="20">
        <v>30</v>
      </c>
      <c r="I78" s="20"/>
      <c r="J78" s="9"/>
      <c r="K78" s="9"/>
      <c r="L78" s="9"/>
      <c r="M78" s="9"/>
      <c r="N78" s="9"/>
      <c r="O78" s="9"/>
      <c r="P78" s="9">
        <v>80</v>
      </c>
      <c r="Q78" s="9"/>
      <c r="R78" s="2">
        <v>102</v>
      </c>
      <c r="S78" s="2">
        <v>18</v>
      </c>
    </row>
    <row r="79" spans="1:19" ht="25.5">
      <c r="A79" s="10" t="s">
        <v>323</v>
      </c>
      <c r="B79" s="257" t="s">
        <v>270</v>
      </c>
      <c r="C79" s="282"/>
      <c r="D79" s="215">
        <f t="shared" si="18"/>
        <v>114</v>
      </c>
      <c r="E79" s="21">
        <f t="shared" si="19"/>
        <v>38</v>
      </c>
      <c r="F79" s="204">
        <v>76</v>
      </c>
      <c r="G79" s="21">
        <f t="shared" si="20"/>
        <v>42</v>
      </c>
      <c r="H79" s="20">
        <v>34</v>
      </c>
      <c r="I79" s="20"/>
      <c r="J79" s="9"/>
      <c r="K79" s="9"/>
      <c r="L79" s="9"/>
      <c r="M79" s="9"/>
      <c r="N79" s="9"/>
      <c r="O79" s="9">
        <v>76</v>
      </c>
      <c r="P79" s="9"/>
      <c r="Q79" s="9"/>
      <c r="R79" s="2">
        <v>114</v>
      </c>
      <c r="S79" s="2">
        <v>0</v>
      </c>
    </row>
    <row r="80" spans="1:19" ht="12.75">
      <c r="A80" s="205" t="s">
        <v>162</v>
      </c>
      <c r="B80" s="258" t="s">
        <v>230</v>
      </c>
      <c r="C80" s="283" t="s">
        <v>320</v>
      </c>
      <c r="D80" s="273"/>
      <c r="E80" s="208"/>
      <c r="F80" s="206">
        <v>180</v>
      </c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>
        <v>180</v>
      </c>
      <c r="R80" s="237"/>
      <c r="S80" s="237"/>
    </row>
    <row r="81" spans="1:19" ht="25.5">
      <c r="A81" s="12" t="s">
        <v>20</v>
      </c>
      <c r="B81" s="256" t="s">
        <v>272</v>
      </c>
      <c r="C81" s="278" t="s">
        <v>381</v>
      </c>
      <c r="D81" s="274">
        <f>D82</f>
        <v>150</v>
      </c>
      <c r="E81" s="207">
        <f>D81-F81</f>
        <v>50</v>
      </c>
      <c r="F81" s="13">
        <f>F82</f>
        <v>100</v>
      </c>
      <c r="G81" s="13">
        <f>F81-H81</f>
        <v>50</v>
      </c>
      <c r="H81" s="13">
        <f aca="true" t="shared" si="21" ref="H81:S81">H82</f>
        <v>50</v>
      </c>
      <c r="I81" s="13">
        <f t="shared" si="21"/>
        <v>0</v>
      </c>
      <c r="J81" s="13">
        <f t="shared" si="21"/>
        <v>0</v>
      </c>
      <c r="K81" s="13">
        <f t="shared" si="21"/>
        <v>0</v>
      </c>
      <c r="L81" s="13">
        <f t="shared" si="21"/>
        <v>0</v>
      </c>
      <c r="M81" s="13">
        <f t="shared" si="21"/>
        <v>0</v>
      </c>
      <c r="N81" s="13">
        <f t="shared" si="21"/>
        <v>0</v>
      </c>
      <c r="O81" s="13">
        <f t="shared" si="21"/>
        <v>0</v>
      </c>
      <c r="P81" s="13">
        <f t="shared" si="21"/>
        <v>100</v>
      </c>
      <c r="Q81" s="13">
        <f t="shared" si="21"/>
        <v>0</v>
      </c>
      <c r="R81" s="13">
        <f t="shared" si="21"/>
        <v>150</v>
      </c>
      <c r="S81" s="13">
        <f t="shared" si="21"/>
        <v>0</v>
      </c>
    </row>
    <row r="82" spans="1:19" ht="25.5">
      <c r="A82" s="1" t="s">
        <v>21</v>
      </c>
      <c r="B82" s="254" t="s">
        <v>271</v>
      </c>
      <c r="C82" s="282" t="s">
        <v>57</v>
      </c>
      <c r="D82" s="271">
        <f>F82*1.5</f>
        <v>150</v>
      </c>
      <c r="E82" s="204">
        <f>D82-F82</f>
        <v>50</v>
      </c>
      <c r="F82" s="2">
        <v>100</v>
      </c>
      <c r="G82" s="9">
        <f>F82-H82</f>
        <v>50</v>
      </c>
      <c r="H82" s="2">
        <v>50</v>
      </c>
      <c r="I82" s="2"/>
      <c r="J82" s="9"/>
      <c r="K82" s="9"/>
      <c r="L82" s="9"/>
      <c r="M82" s="9"/>
      <c r="N82" s="9"/>
      <c r="O82" s="9"/>
      <c r="P82" s="9">
        <v>100</v>
      </c>
      <c r="Q82" s="9"/>
      <c r="R82" s="2">
        <v>150</v>
      </c>
      <c r="S82" s="2">
        <v>0</v>
      </c>
    </row>
    <row r="83" spans="1:19" ht="12.75">
      <c r="A83" s="63" t="s">
        <v>160</v>
      </c>
      <c r="B83" s="259" t="s">
        <v>24</v>
      </c>
      <c r="C83" s="284" t="s">
        <v>318</v>
      </c>
      <c r="D83" s="275"/>
      <c r="E83" s="209"/>
      <c r="F83" s="57">
        <v>180</v>
      </c>
      <c r="G83" s="57"/>
      <c r="H83" s="57"/>
      <c r="I83" s="57"/>
      <c r="J83" s="57"/>
      <c r="K83" s="57"/>
      <c r="L83" s="57"/>
      <c r="M83" s="57"/>
      <c r="N83" s="57"/>
      <c r="O83" s="57"/>
      <c r="P83" s="57">
        <v>180</v>
      </c>
      <c r="Q83" s="57"/>
      <c r="R83" s="236"/>
      <c r="S83" s="236"/>
    </row>
    <row r="84" spans="1:19" ht="12.75">
      <c r="A84" s="205" t="s">
        <v>275</v>
      </c>
      <c r="B84" s="258" t="s">
        <v>230</v>
      </c>
      <c r="C84" s="283" t="s">
        <v>320</v>
      </c>
      <c r="D84" s="273"/>
      <c r="E84" s="208"/>
      <c r="F84" s="206">
        <v>216</v>
      </c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>
        <v>216</v>
      </c>
      <c r="R84" s="237"/>
      <c r="S84" s="237"/>
    </row>
    <row r="85" spans="1:19" ht="27.75" customHeight="1">
      <c r="A85" s="12" t="s">
        <v>22</v>
      </c>
      <c r="B85" s="256" t="s">
        <v>273</v>
      </c>
      <c r="C85" s="278" t="s">
        <v>381</v>
      </c>
      <c r="D85" s="274">
        <f aca="true" t="shared" si="22" ref="D85:S85">D86</f>
        <v>45</v>
      </c>
      <c r="E85" s="207">
        <f>D85-F85</f>
        <v>15</v>
      </c>
      <c r="F85" s="13">
        <f t="shared" si="22"/>
        <v>30</v>
      </c>
      <c r="G85" s="13">
        <f t="shared" si="22"/>
        <v>14</v>
      </c>
      <c r="H85" s="13">
        <f t="shared" si="22"/>
        <v>16</v>
      </c>
      <c r="I85" s="13">
        <f t="shared" si="22"/>
        <v>0</v>
      </c>
      <c r="J85" s="13">
        <f t="shared" si="22"/>
        <v>0</v>
      </c>
      <c r="K85" s="13">
        <f t="shared" si="22"/>
        <v>0</v>
      </c>
      <c r="L85" s="13">
        <f t="shared" si="22"/>
        <v>0</v>
      </c>
      <c r="M85" s="13">
        <f t="shared" si="22"/>
        <v>0</v>
      </c>
      <c r="N85" s="13">
        <f t="shared" si="22"/>
        <v>0</v>
      </c>
      <c r="O85" s="13">
        <f t="shared" si="22"/>
        <v>30</v>
      </c>
      <c r="P85" s="13">
        <f t="shared" si="22"/>
        <v>0</v>
      </c>
      <c r="Q85" s="13">
        <f t="shared" si="22"/>
        <v>0</v>
      </c>
      <c r="R85" s="13">
        <f t="shared" si="22"/>
        <v>45</v>
      </c>
      <c r="S85" s="13">
        <f t="shared" si="22"/>
        <v>0</v>
      </c>
    </row>
    <row r="86" spans="1:19" ht="25.5">
      <c r="A86" s="1" t="s">
        <v>23</v>
      </c>
      <c r="B86" s="254" t="s">
        <v>273</v>
      </c>
      <c r="C86" s="282" t="s">
        <v>57</v>
      </c>
      <c r="D86" s="272">
        <f>F86*1.5</f>
        <v>45</v>
      </c>
      <c r="E86" s="204">
        <f>D86-F86</f>
        <v>15</v>
      </c>
      <c r="F86" s="9">
        <v>30</v>
      </c>
      <c r="G86" s="9">
        <f>F86-H86-I86</f>
        <v>14</v>
      </c>
      <c r="H86" s="9">
        <v>16</v>
      </c>
      <c r="I86" s="2"/>
      <c r="J86" s="9"/>
      <c r="K86" s="9"/>
      <c r="L86" s="9"/>
      <c r="M86" s="9"/>
      <c r="N86" s="9"/>
      <c r="O86" s="9">
        <v>30</v>
      </c>
      <c r="P86" s="9"/>
      <c r="Q86" s="9"/>
      <c r="R86" s="2">
        <v>45</v>
      </c>
      <c r="S86" s="2">
        <v>0</v>
      </c>
    </row>
    <row r="87" spans="1:19" s="62" customFormat="1" ht="15">
      <c r="A87" s="205" t="s">
        <v>276</v>
      </c>
      <c r="B87" s="258" t="s">
        <v>230</v>
      </c>
      <c r="C87" s="283" t="s">
        <v>319</v>
      </c>
      <c r="D87" s="273"/>
      <c r="E87" s="80"/>
      <c r="F87" s="206">
        <v>144</v>
      </c>
      <c r="G87" s="206"/>
      <c r="H87" s="206"/>
      <c r="I87" s="206"/>
      <c r="J87" s="206"/>
      <c r="K87" s="206"/>
      <c r="L87" s="206"/>
      <c r="M87" s="206"/>
      <c r="N87" s="206"/>
      <c r="O87" s="206">
        <v>144</v>
      </c>
      <c r="P87" s="206"/>
      <c r="Q87" s="206"/>
      <c r="R87" s="238"/>
      <c r="S87" s="239"/>
    </row>
    <row r="88" spans="1:19" s="62" customFormat="1" ht="30.75" customHeight="1">
      <c r="A88" s="12" t="s">
        <v>179</v>
      </c>
      <c r="B88" s="256" t="s">
        <v>386</v>
      </c>
      <c r="C88" s="278" t="s">
        <v>282</v>
      </c>
      <c r="D88" s="274">
        <f aca="true" t="shared" si="23" ref="D88:S88">D89</f>
        <v>255</v>
      </c>
      <c r="E88" s="71">
        <f>D88-F88</f>
        <v>85</v>
      </c>
      <c r="F88" s="13">
        <f t="shared" si="23"/>
        <v>170</v>
      </c>
      <c r="G88" s="13">
        <f t="shared" si="23"/>
        <v>100</v>
      </c>
      <c r="H88" s="13">
        <f t="shared" si="23"/>
        <v>50</v>
      </c>
      <c r="I88" s="13">
        <f t="shared" si="23"/>
        <v>20</v>
      </c>
      <c r="J88" s="13">
        <f t="shared" si="23"/>
        <v>0</v>
      </c>
      <c r="K88" s="13">
        <f t="shared" si="23"/>
        <v>0</v>
      </c>
      <c r="L88" s="13">
        <f t="shared" si="23"/>
        <v>0</v>
      </c>
      <c r="M88" s="13">
        <f t="shared" si="23"/>
        <v>0</v>
      </c>
      <c r="N88" s="13">
        <f t="shared" si="23"/>
        <v>0</v>
      </c>
      <c r="O88" s="13">
        <f t="shared" si="23"/>
        <v>120</v>
      </c>
      <c r="P88" s="13">
        <f t="shared" si="23"/>
        <v>50</v>
      </c>
      <c r="Q88" s="13">
        <f t="shared" si="23"/>
        <v>0</v>
      </c>
      <c r="R88" s="13">
        <f t="shared" si="23"/>
        <v>139</v>
      </c>
      <c r="S88" s="13">
        <f t="shared" si="23"/>
        <v>116</v>
      </c>
    </row>
    <row r="89" spans="1:19" s="62" customFormat="1" ht="16.5" customHeight="1">
      <c r="A89" s="1" t="s">
        <v>161</v>
      </c>
      <c r="B89" s="254" t="s">
        <v>386</v>
      </c>
      <c r="C89" s="285" t="s">
        <v>251</v>
      </c>
      <c r="D89" s="272">
        <f>SUM(D90:D92)</f>
        <v>255</v>
      </c>
      <c r="E89" s="21">
        <f>SUM(E90:E92)</f>
        <v>85</v>
      </c>
      <c r="F89" s="21">
        <f>SUM(F90:F92)</f>
        <v>170</v>
      </c>
      <c r="G89" s="21">
        <f aca="true" t="shared" si="24" ref="G89:S89">SUM(G90:G92)</f>
        <v>100</v>
      </c>
      <c r="H89" s="21">
        <f t="shared" si="24"/>
        <v>50</v>
      </c>
      <c r="I89" s="21">
        <f t="shared" si="24"/>
        <v>20</v>
      </c>
      <c r="J89" s="21">
        <f t="shared" si="24"/>
        <v>0</v>
      </c>
      <c r="K89" s="21">
        <f t="shared" si="24"/>
        <v>0</v>
      </c>
      <c r="L89" s="21">
        <f t="shared" si="24"/>
        <v>0</v>
      </c>
      <c r="M89" s="21">
        <f t="shared" si="24"/>
        <v>0</v>
      </c>
      <c r="N89" s="21">
        <f t="shared" si="24"/>
        <v>0</v>
      </c>
      <c r="O89" s="21">
        <f t="shared" si="24"/>
        <v>120</v>
      </c>
      <c r="P89" s="21">
        <f t="shared" si="24"/>
        <v>50</v>
      </c>
      <c r="Q89" s="21">
        <f t="shared" si="24"/>
        <v>0</v>
      </c>
      <c r="R89" s="21">
        <f t="shared" si="24"/>
        <v>139</v>
      </c>
      <c r="S89" s="21">
        <f t="shared" si="24"/>
        <v>116</v>
      </c>
    </row>
    <row r="90" spans="1:19" s="62" customFormat="1" ht="26.25" customHeight="1">
      <c r="A90" s="1" t="s">
        <v>306</v>
      </c>
      <c r="B90" s="254" t="s">
        <v>313</v>
      </c>
      <c r="C90" s="285"/>
      <c r="D90" s="214">
        <f>F90*1.5</f>
        <v>84</v>
      </c>
      <c r="E90" s="204">
        <f>D90-F90</f>
        <v>28</v>
      </c>
      <c r="F90" s="21">
        <v>56</v>
      </c>
      <c r="G90" s="21">
        <f>F90-H90</f>
        <v>32</v>
      </c>
      <c r="H90" s="19">
        <v>24</v>
      </c>
      <c r="I90" s="19"/>
      <c r="J90" s="20"/>
      <c r="K90" s="20"/>
      <c r="L90" s="20"/>
      <c r="M90" s="20"/>
      <c r="N90" s="20"/>
      <c r="O90" s="20">
        <v>56</v>
      </c>
      <c r="P90" s="20"/>
      <c r="Q90" s="20"/>
      <c r="R90" s="67">
        <v>38</v>
      </c>
      <c r="S90" s="67">
        <v>46</v>
      </c>
    </row>
    <row r="91" spans="1:19" s="62" customFormat="1" ht="17.25" customHeight="1">
      <c r="A91" s="1" t="s">
        <v>308</v>
      </c>
      <c r="B91" s="254" t="s">
        <v>307</v>
      </c>
      <c r="C91" s="285"/>
      <c r="D91" s="214">
        <f>F91*1.5</f>
        <v>96</v>
      </c>
      <c r="E91" s="204">
        <f>D91-F91</f>
        <v>32</v>
      </c>
      <c r="F91" s="204">
        <v>64</v>
      </c>
      <c r="G91" s="21">
        <f>F91-H91</f>
        <v>48</v>
      </c>
      <c r="H91" s="20">
        <v>16</v>
      </c>
      <c r="I91" s="19"/>
      <c r="J91" s="19"/>
      <c r="K91" s="20"/>
      <c r="L91" s="20"/>
      <c r="M91" s="20"/>
      <c r="N91" s="2"/>
      <c r="O91" s="2">
        <v>64</v>
      </c>
      <c r="P91" s="1"/>
      <c r="Q91" s="1"/>
      <c r="R91" s="67">
        <v>50</v>
      </c>
      <c r="S91" s="67">
        <v>46</v>
      </c>
    </row>
    <row r="92" spans="1:19" s="62" customFormat="1" ht="15" customHeight="1">
      <c r="A92" s="1" t="s">
        <v>312</v>
      </c>
      <c r="B92" s="254" t="s">
        <v>309</v>
      </c>
      <c r="C92" s="285"/>
      <c r="D92" s="214">
        <f>F92*1.5</f>
        <v>75</v>
      </c>
      <c r="E92" s="204">
        <f>D92-F92</f>
        <v>25</v>
      </c>
      <c r="F92" s="204">
        <v>50</v>
      </c>
      <c r="G92" s="21">
        <f>F92-H92-I92</f>
        <v>20</v>
      </c>
      <c r="H92" s="20">
        <v>10</v>
      </c>
      <c r="I92" s="19">
        <v>20</v>
      </c>
      <c r="J92" s="19"/>
      <c r="K92" s="20"/>
      <c r="L92" s="20"/>
      <c r="M92" s="20"/>
      <c r="N92" s="2"/>
      <c r="O92" s="1"/>
      <c r="P92" s="2">
        <v>50</v>
      </c>
      <c r="Q92" s="1"/>
      <c r="R92" s="67">
        <v>51</v>
      </c>
      <c r="S92" s="67">
        <v>24</v>
      </c>
    </row>
    <row r="93" spans="1:19" ht="12.75">
      <c r="A93" s="205" t="s">
        <v>277</v>
      </c>
      <c r="B93" s="260" t="s">
        <v>230</v>
      </c>
      <c r="C93" s="283" t="s">
        <v>320</v>
      </c>
      <c r="D93" s="276"/>
      <c r="E93" s="80"/>
      <c r="F93" s="66">
        <v>72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>
        <v>72</v>
      </c>
      <c r="R93" s="237"/>
      <c r="S93" s="237"/>
    </row>
    <row r="94" spans="1:19" ht="25.5">
      <c r="A94" s="12" t="s">
        <v>180</v>
      </c>
      <c r="B94" s="256" t="s">
        <v>399</v>
      </c>
      <c r="C94" s="278" t="s">
        <v>380</v>
      </c>
      <c r="D94" s="270"/>
      <c r="E94" s="71"/>
      <c r="F94" s="22"/>
      <c r="G94" s="22"/>
      <c r="H94" s="22"/>
      <c r="I94" s="4"/>
      <c r="J94" s="13"/>
      <c r="K94" s="13"/>
      <c r="L94" s="13"/>
      <c r="M94" s="13"/>
      <c r="N94" s="13"/>
      <c r="O94" s="13"/>
      <c r="P94" s="13"/>
      <c r="Q94" s="13"/>
      <c r="R94" s="2"/>
      <c r="S94" s="2"/>
    </row>
    <row r="95" spans="1:19" ht="12.75">
      <c r="A95" s="64" t="s">
        <v>278</v>
      </c>
      <c r="B95" s="260" t="s">
        <v>230</v>
      </c>
      <c r="C95" s="283" t="s">
        <v>319</v>
      </c>
      <c r="D95" s="276"/>
      <c r="E95" s="80"/>
      <c r="F95" s="66">
        <v>36</v>
      </c>
      <c r="G95" s="65"/>
      <c r="H95" s="65"/>
      <c r="I95" s="65"/>
      <c r="J95" s="65"/>
      <c r="K95" s="65"/>
      <c r="L95" s="65"/>
      <c r="M95" s="65"/>
      <c r="N95" s="65"/>
      <c r="O95" s="65">
        <v>36</v>
      </c>
      <c r="P95" s="65"/>
      <c r="Q95" s="65"/>
      <c r="R95" s="237"/>
      <c r="S95" s="237"/>
    </row>
    <row r="96" spans="1:19" ht="14.25" customHeight="1">
      <c r="A96" s="12"/>
      <c r="B96" s="261" t="s">
        <v>274</v>
      </c>
      <c r="C96" s="278" t="s">
        <v>411</v>
      </c>
      <c r="D96" s="270">
        <f aca="true" t="shared" si="25" ref="D96:Q96">D12+D38</f>
        <v>6637</v>
      </c>
      <c r="E96" s="270">
        <f t="shared" si="25"/>
        <v>2137</v>
      </c>
      <c r="F96" s="270">
        <f t="shared" si="25"/>
        <v>4500</v>
      </c>
      <c r="G96" s="270">
        <f t="shared" si="25"/>
        <v>2178</v>
      </c>
      <c r="H96" s="270">
        <f t="shared" si="25"/>
        <v>2150</v>
      </c>
      <c r="I96" s="270">
        <f t="shared" si="25"/>
        <v>172</v>
      </c>
      <c r="J96" s="270">
        <f t="shared" si="25"/>
        <v>612</v>
      </c>
      <c r="K96" s="270">
        <f t="shared" si="25"/>
        <v>792</v>
      </c>
      <c r="L96" s="270">
        <f t="shared" si="25"/>
        <v>576</v>
      </c>
      <c r="M96" s="270">
        <f t="shared" si="25"/>
        <v>828</v>
      </c>
      <c r="N96" s="270">
        <f t="shared" si="25"/>
        <v>576</v>
      </c>
      <c r="O96" s="270">
        <f t="shared" si="25"/>
        <v>684</v>
      </c>
      <c r="P96" s="270">
        <f t="shared" si="25"/>
        <v>432</v>
      </c>
      <c r="Q96" s="270">
        <f t="shared" si="25"/>
        <v>0</v>
      </c>
      <c r="R96" s="2"/>
      <c r="S96" s="2"/>
    </row>
    <row r="97" spans="1:19" ht="15">
      <c r="A97" s="12" t="s">
        <v>45</v>
      </c>
      <c r="B97" s="256" t="s">
        <v>25</v>
      </c>
      <c r="C97" s="240"/>
      <c r="D97" s="274"/>
      <c r="E97" s="71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 t="s">
        <v>170</v>
      </c>
      <c r="R97" s="2"/>
      <c r="S97" s="2"/>
    </row>
    <row r="98" spans="1:19" ht="15">
      <c r="A98" s="12" t="s">
        <v>53</v>
      </c>
      <c r="B98" s="256" t="s">
        <v>171</v>
      </c>
      <c r="C98" s="240"/>
      <c r="D98" s="274"/>
      <c r="E98" s="71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2"/>
      <c r="Q98" s="13" t="s">
        <v>172</v>
      </c>
      <c r="R98" s="2"/>
      <c r="S98" s="2"/>
    </row>
    <row r="99" spans="1:19" ht="15">
      <c r="A99" s="12"/>
      <c r="B99" s="58" t="s">
        <v>377</v>
      </c>
      <c r="C99" s="240"/>
      <c r="D99" s="13">
        <v>400</v>
      </c>
      <c r="E99" s="71"/>
      <c r="F99" s="13"/>
      <c r="G99" s="13"/>
      <c r="H99" s="13"/>
      <c r="I99" s="13"/>
      <c r="J99" s="13">
        <v>40</v>
      </c>
      <c r="K99" s="13">
        <v>60</v>
      </c>
      <c r="L99" s="13">
        <v>40</v>
      </c>
      <c r="M99" s="13">
        <v>60</v>
      </c>
      <c r="N99" s="13">
        <v>40</v>
      </c>
      <c r="O99" s="13">
        <v>60</v>
      </c>
      <c r="P99" s="13">
        <v>60</v>
      </c>
      <c r="Q99" s="13">
        <v>40</v>
      </c>
      <c r="R99" s="2"/>
      <c r="S99" s="2"/>
    </row>
    <row r="100" spans="1:19" ht="12.75">
      <c r="A100" s="415" t="s">
        <v>345</v>
      </c>
      <c r="B100" s="416"/>
      <c r="C100" s="416"/>
      <c r="D100" s="417"/>
      <c r="E100" s="74"/>
      <c r="F100" s="424" t="s">
        <v>54</v>
      </c>
      <c r="G100" s="427" t="s">
        <v>173</v>
      </c>
      <c r="H100" s="427"/>
      <c r="I100" s="427"/>
      <c r="J100" s="72">
        <f>J96</f>
        <v>612</v>
      </c>
      <c r="K100" s="72">
        <f aca="true" t="shared" si="26" ref="K100:Q100">K96</f>
        <v>792</v>
      </c>
      <c r="L100" s="72">
        <f t="shared" si="26"/>
        <v>576</v>
      </c>
      <c r="M100" s="72">
        <f t="shared" si="26"/>
        <v>828</v>
      </c>
      <c r="N100" s="72">
        <f t="shared" si="26"/>
        <v>576</v>
      </c>
      <c r="O100" s="72">
        <f t="shared" si="26"/>
        <v>684</v>
      </c>
      <c r="P100" s="72">
        <f t="shared" si="26"/>
        <v>432</v>
      </c>
      <c r="Q100" s="72">
        <f t="shared" si="26"/>
        <v>0</v>
      </c>
      <c r="R100" s="2"/>
      <c r="S100" s="2"/>
    </row>
    <row r="101" spans="1:19" ht="12.75">
      <c r="A101" s="418"/>
      <c r="B101" s="419"/>
      <c r="C101" s="419"/>
      <c r="D101" s="420"/>
      <c r="E101" s="75"/>
      <c r="F101" s="425"/>
      <c r="G101" s="427" t="s">
        <v>174</v>
      </c>
      <c r="H101" s="427"/>
      <c r="I101" s="427"/>
      <c r="J101" s="67">
        <f>J83</f>
        <v>0</v>
      </c>
      <c r="K101" s="67">
        <f aca="true" t="shared" si="27" ref="K101:Q101">K83</f>
        <v>0</v>
      </c>
      <c r="L101" s="67">
        <f t="shared" si="27"/>
        <v>0</v>
      </c>
      <c r="M101" s="67">
        <f t="shared" si="27"/>
        <v>0</v>
      </c>
      <c r="N101" s="67">
        <f t="shared" si="27"/>
        <v>0</v>
      </c>
      <c r="O101" s="67">
        <f t="shared" si="27"/>
        <v>0</v>
      </c>
      <c r="P101" s="67">
        <f t="shared" si="27"/>
        <v>180</v>
      </c>
      <c r="Q101" s="67">
        <f t="shared" si="27"/>
        <v>0</v>
      </c>
      <c r="R101" s="2"/>
      <c r="S101" s="2"/>
    </row>
    <row r="102" spans="1:19" ht="27" customHeight="1">
      <c r="A102" s="418"/>
      <c r="B102" s="419"/>
      <c r="C102" s="419"/>
      <c r="D102" s="420"/>
      <c r="E102" s="75"/>
      <c r="F102" s="425"/>
      <c r="G102" s="427" t="s">
        <v>51</v>
      </c>
      <c r="H102" s="427"/>
      <c r="I102" s="427"/>
      <c r="J102" s="67">
        <f aca="true" t="shared" si="28" ref="J102:Q102">J80+J84+J87+J93+J95</f>
        <v>0</v>
      </c>
      <c r="K102" s="67">
        <f t="shared" si="28"/>
        <v>0</v>
      </c>
      <c r="L102" s="67">
        <f t="shared" si="28"/>
        <v>0</v>
      </c>
      <c r="M102" s="67">
        <f t="shared" si="28"/>
        <v>0</v>
      </c>
      <c r="N102" s="67">
        <f t="shared" si="28"/>
        <v>0</v>
      </c>
      <c r="O102" s="67">
        <f t="shared" si="28"/>
        <v>180</v>
      </c>
      <c r="P102" s="67">
        <f t="shared" si="28"/>
        <v>0</v>
      </c>
      <c r="Q102" s="67">
        <f t="shared" si="28"/>
        <v>468</v>
      </c>
      <c r="R102" s="2"/>
      <c r="S102" s="2"/>
    </row>
    <row r="103" spans="1:19" ht="27.75" customHeight="1">
      <c r="A103" s="418"/>
      <c r="B103" s="419"/>
      <c r="C103" s="419"/>
      <c r="D103" s="420"/>
      <c r="E103" s="75"/>
      <c r="F103" s="425"/>
      <c r="G103" s="427" t="s">
        <v>25</v>
      </c>
      <c r="H103" s="427"/>
      <c r="I103" s="427"/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144</v>
      </c>
      <c r="R103" s="2"/>
      <c r="S103" s="2"/>
    </row>
    <row r="104" spans="1:19" ht="14.25" customHeight="1">
      <c r="A104" s="418"/>
      <c r="B104" s="419"/>
      <c r="C104" s="419"/>
      <c r="D104" s="420"/>
      <c r="E104" s="75"/>
      <c r="F104" s="425"/>
      <c r="G104" s="427" t="s">
        <v>175</v>
      </c>
      <c r="H104" s="427"/>
      <c r="I104" s="427"/>
      <c r="J104" s="67">
        <v>0</v>
      </c>
      <c r="K104" s="67">
        <v>3</v>
      </c>
      <c r="L104" s="67">
        <v>2</v>
      </c>
      <c r="M104" s="67">
        <v>2</v>
      </c>
      <c r="N104" s="67">
        <v>2</v>
      </c>
      <c r="O104" s="67">
        <v>3</v>
      </c>
      <c r="P104" s="67">
        <v>0</v>
      </c>
      <c r="Q104" s="67">
        <v>3</v>
      </c>
      <c r="R104" s="2"/>
      <c r="S104" s="2"/>
    </row>
    <row r="105" spans="1:19" ht="26.25" customHeight="1">
      <c r="A105" s="418"/>
      <c r="B105" s="419"/>
      <c r="C105" s="419"/>
      <c r="D105" s="420"/>
      <c r="E105" s="75"/>
      <c r="F105" s="425"/>
      <c r="G105" s="434" t="s">
        <v>279</v>
      </c>
      <c r="H105" s="435"/>
      <c r="I105" s="436"/>
      <c r="J105" s="67">
        <v>0</v>
      </c>
      <c r="K105" s="67">
        <v>9</v>
      </c>
      <c r="L105" s="67">
        <v>3</v>
      </c>
      <c r="M105" s="67">
        <v>7</v>
      </c>
      <c r="N105" s="67">
        <v>2</v>
      </c>
      <c r="O105" s="67">
        <v>2</v>
      </c>
      <c r="P105" s="67">
        <v>5</v>
      </c>
      <c r="Q105" s="67">
        <v>0</v>
      </c>
      <c r="R105" s="2"/>
      <c r="S105" s="2"/>
    </row>
    <row r="106" spans="1:19" ht="14.25" customHeight="1">
      <c r="A106" s="421"/>
      <c r="B106" s="422"/>
      <c r="C106" s="422"/>
      <c r="D106" s="423"/>
      <c r="E106" s="76"/>
      <c r="F106" s="426"/>
      <c r="G106" s="434" t="s">
        <v>324</v>
      </c>
      <c r="H106" s="435"/>
      <c r="I106" s="436"/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1</v>
      </c>
      <c r="P106" s="67">
        <v>1</v>
      </c>
      <c r="Q106" s="67">
        <v>1</v>
      </c>
      <c r="R106" s="2"/>
      <c r="S106" s="2"/>
    </row>
    <row r="107" spans="1:17" ht="12.75">
      <c r="A107" s="216" t="s">
        <v>321</v>
      </c>
      <c r="B107" s="217"/>
      <c r="C107" s="2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3" ht="12.75">
      <c r="A108" s="216" t="s">
        <v>322</v>
      </c>
      <c r="B108" s="217"/>
      <c r="C108" s="217"/>
    </row>
    <row r="109" ht="12.75">
      <c r="A109" t="s">
        <v>418</v>
      </c>
    </row>
    <row r="110" spans="2:4" ht="12.75">
      <c r="B110" t="s">
        <v>182</v>
      </c>
      <c r="C110" s="24">
        <f>(H96+I96+O101+P101+Q101+R88+O102+P102+Q102+Q103)/(F96+O101+P101+Q101+O102+P102+Q102+Q103)*100</f>
        <v>62.7375730994152</v>
      </c>
      <c r="D110" t="s">
        <v>183</v>
      </c>
    </row>
  </sheetData>
  <sheetProtection/>
  <mergeCells count="29">
    <mergeCell ref="P5:Q5"/>
    <mergeCell ref="J3:Q4"/>
    <mergeCell ref="G106:I106"/>
    <mergeCell ref="G105:I105"/>
    <mergeCell ref="E4:E10"/>
    <mergeCell ref="J5:K5"/>
    <mergeCell ref="L5:M5"/>
    <mergeCell ref="N5:O5"/>
    <mergeCell ref="I6:I10"/>
    <mergeCell ref="G5:I5"/>
    <mergeCell ref="G6:G10"/>
    <mergeCell ref="H6:H10"/>
    <mergeCell ref="A100:D106"/>
    <mergeCell ref="F100:F106"/>
    <mergeCell ref="G100:I100"/>
    <mergeCell ref="G101:I101"/>
    <mergeCell ref="G102:I102"/>
    <mergeCell ref="G103:I103"/>
    <mergeCell ref="G104:I104"/>
    <mergeCell ref="R3:S4"/>
    <mergeCell ref="R5:R10"/>
    <mergeCell ref="S5:S10"/>
    <mergeCell ref="D4:D10"/>
    <mergeCell ref="A3:A10"/>
    <mergeCell ref="B3:B10"/>
    <mergeCell ref="C3:C10"/>
    <mergeCell ref="D3:I3"/>
    <mergeCell ref="F4:I4"/>
    <mergeCell ref="F5:F10"/>
  </mergeCells>
  <printOptions/>
  <pageMargins left="0.35433070866141736" right="0.35433070866141736" top="0.1968503937007874" bottom="0.1968503937007874" header="0.31496062992125984" footer="0.5118110236220472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B16" sqref="B16:K16"/>
    </sheetView>
  </sheetViews>
  <sheetFormatPr defaultColWidth="8.875" defaultRowHeight="12.75"/>
  <cols>
    <col min="1" max="1" width="3.625" style="32" customWidth="1"/>
    <col min="2" max="2" width="9.75390625" style="32" customWidth="1"/>
    <col min="3" max="3" width="10.75390625" style="32" customWidth="1"/>
    <col min="4" max="4" width="9.125" style="32" hidden="1" customWidth="1"/>
    <col min="5" max="5" width="9.75390625" style="32" customWidth="1"/>
    <col min="6" max="6" width="9.125" style="32" customWidth="1"/>
    <col min="7" max="7" width="6.375" style="32" customWidth="1"/>
    <col min="8" max="8" width="8.875" style="32" customWidth="1"/>
    <col min="9" max="9" width="8.00390625" style="32" customWidth="1"/>
    <col min="10" max="10" width="90.75390625" style="32" customWidth="1"/>
    <col min="11" max="11" width="25.00390625" style="32" hidden="1" customWidth="1"/>
    <col min="12" max="16384" width="8.875" style="32" customWidth="1"/>
  </cols>
  <sheetData>
    <row r="1" spans="2:11" ht="15.75">
      <c r="B1" s="441" t="s">
        <v>284</v>
      </c>
      <c r="C1" s="441"/>
      <c r="D1" s="442"/>
      <c r="E1" s="442"/>
      <c r="F1" s="442"/>
      <c r="G1" s="442"/>
      <c r="H1" s="442"/>
      <c r="I1" s="442"/>
      <c r="J1" s="442"/>
      <c r="K1" s="442"/>
    </row>
    <row r="2" spans="1:14" ht="51" customHeight="1">
      <c r="A2" s="212">
        <v>1</v>
      </c>
      <c r="B2" s="443" t="s">
        <v>392</v>
      </c>
      <c r="C2" s="444"/>
      <c r="D2" s="445"/>
      <c r="E2" s="445"/>
      <c r="F2" s="445"/>
      <c r="G2" s="445"/>
      <c r="H2" s="445"/>
      <c r="I2" s="445"/>
      <c r="J2" s="445"/>
      <c r="K2" s="445"/>
      <c r="N2" s="213"/>
    </row>
    <row r="3" spans="1:11" ht="79.5" customHeight="1">
      <c r="A3" s="295">
        <v>2</v>
      </c>
      <c r="B3" s="446" t="s">
        <v>412</v>
      </c>
      <c r="C3" s="446"/>
      <c r="D3" s="446"/>
      <c r="E3" s="446"/>
      <c r="F3" s="446"/>
      <c r="G3" s="446"/>
      <c r="H3" s="446"/>
      <c r="I3" s="446"/>
      <c r="J3" s="446"/>
      <c r="K3" s="296"/>
    </row>
    <row r="4" spans="1:11" ht="30" customHeight="1">
      <c r="A4" s="212">
        <v>3</v>
      </c>
      <c r="B4" s="440" t="s">
        <v>393</v>
      </c>
      <c r="C4" s="440"/>
      <c r="D4" s="439">
        <v>1</v>
      </c>
      <c r="E4" s="439"/>
      <c r="F4" s="439"/>
      <c r="G4" s="439"/>
      <c r="H4" s="439"/>
      <c r="I4" s="439"/>
      <c r="J4" s="439"/>
      <c r="K4" s="439"/>
    </row>
    <row r="5" spans="1:11" ht="29.25" customHeight="1">
      <c r="A5" s="212">
        <v>4</v>
      </c>
      <c r="B5" s="440" t="s">
        <v>285</v>
      </c>
      <c r="C5" s="439"/>
      <c r="D5" s="439"/>
      <c r="E5" s="439"/>
      <c r="F5" s="439"/>
      <c r="G5" s="439"/>
      <c r="H5" s="439"/>
      <c r="I5" s="439"/>
      <c r="J5" s="439"/>
      <c r="K5" s="439"/>
    </row>
    <row r="6" spans="1:11" ht="58.5" customHeight="1">
      <c r="A6" s="212">
        <v>5</v>
      </c>
      <c r="B6" s="440" t="s">
        <v>378</v>
      </c>
      <c r="C6" s="439"/>
      <c r="D6" s="439"/>
      <c r="E6" s="439"/>
      <c r="F6" s="439"/>
      <c r="G6" s="439"/>
      <c r="H6" s="439"/>
      <c r="I6" s="439"/>
      <c r="J6" s="439"/>
      <c r="K6" s="439"/>
    </row>
    <row r="7" spans="1:11" ht="28.5" customHeight="1">
      <c r="A7" s="212">
        <v>6</v>
      </c>
      <c r="B7" s="440" t="s">
        <v>394</v>
      </c>
      <c r="C7" s="440"/>
      <c r="D7" s="439">
        <v>1</v>
      </c>
      <c r="E7" s="439"/>
      <c r="F7" s="439"/>
      <c r="G7" s="439"/>
      <c r="H7" s="439"/>
      <c r="I7" s="439"/>
      <c r="J7" s="439"/>
      <c r="K7" s="439"/>
    </row>
    <row r="8" spans="1:11" ht="17.25" customHeight="1">
      <c r="A8" s="212">
        <v>7</v>
      </c>
      <c r="B8" s="440" t="s">
        <v>286</v>
      </c>
      <c r="C8" s="440"/>
      <c r="D8" s="439"/>
      <c r="E8" s="439"/>
      <c r="F8" s="439"/>
      <c r="G8" s="439"/>
      <c r="H8" s="439"/>
      <c r="I8" s="439"/>
      <c r="J8" s="439"/>
      <c r="K8" s="439"/>
    </row>
    <row r="9" spans="1:11" ht="28.5" customHeight="1">
      <c r="A9" s="212">
        <v>8</v>
      </c>
      <c r="B9" s="440" t="s">
        <v>153</v>
      </c>
      <c r="C9" s="440"/>
      <c r="D9" s="439">
        <v>1</v>
      </c>
      <c r="E9" s="439"/>
      <c r="F9" s="439"/>
      <c r="G9" s="439"/>
      <c r="H9" s="439"/>
      <c r="I9" s="439"/>
      <c r="J9" s="439"/>
      <c r="K9" s="439"/>
    </row>
    <row r="10" spans="1:11" ht="79.5" customHeight="1">
      <c r="A10" s="212">
        <v>9</v>
      </c>
      <c r="B10" s="440" t="s">
        <v>354</v>
      </c>
      <c r="C10" s="439"/>
      <c r="D10" s="439"/>
      <c r="E10" s="439"/>
      <c r="F10" s="439"/>
      <c r="G10" s="439"/>
      <c r="H10" s="439"/>
      <c r="I10" s="439"/>
      <c r="J10" s="439"/>
      <c r="K10" s="439"/>
    </row>
    <row r="11" spans="1:11" ht="16.5" customHeight="1">
      <c r="A11" s="212">
        <v>10</v>
      </c>
      <c r="B11" s="447" t="s">
        <v>325</v>
      </c>
      <c r="C11" s="447"/>
      <c r="D11" s="447"/>
      <c r="E11" s="447"/>
      <c r="F11" s="447"/>
      <c r="G11" s="447"/>
      <c r="H11" s="447"/>
      <c r="I11" s="447"/>
      <c r="J11" s="447"/>
      <c r="K11" s="218"/>
    </row>
    <row r="12" spans="1:11" ht="16.5" customHeight="1">
      <c r="A12" s="212">
        <v>11</v>
      </c>
      <c r="B12" s="447" t="s">
        <v>397</v>
      </c>
      <c r="C12" s="447"/>
      <c r="D12" s="447"/>
      <c r="E12" s="447"/>
      <c r="F12" s="447"/>
      <c r="G12" s="447"/>
      <c r="H12" s="447"/>
      <c r="I12" s="447"/>
      <c r="J12" s="447"/>
      <c r="K12" s="218"/>
    </row>
    <row r="13" spans="1:11" ht="30" customHeight="1">
      <c r="A13" s="212">
        <v>12</v>
      </c>
      <c r="B13" s="444" t="s">
        <v>289</v>
      </c>
      <c r="C13" s="444"/>
      <c r="D13" s="445">
        <v>1</v>
      </c>
      <c r="E13" s="445"/>
      <c r="F13" s="445"/>
      <c r="G13" s="445"/>
      <c r="H13" s="445"/>
      <c r="I13" s="445"/>
      <c r="J13" s="445"/>
      <c r="K13" s="445"/>
    </row>
    <row r="14" spans="1:11" ht="17.25" customHeight="1">
      <c r="A14" s="212">
        <v>13</v>
      </c>
      <c r="B14" s="440" t="s">
        <v>287</v>
      </c>
      <c r="C14" s="440"/>
      <c r="D14" s="439">
        <v>1</v>
      </c>
      <c r="E14" s="439"/>
      <c r="F14" s="439"/>
      <c r="G14" s="439"/>
      <c r="H14" s="439"/>
      <c r="I14" s="439"/>
      <c r="J14" s="439"/>
      <c r="K14" s="439"/>
    </row>
    <row r="15" spans="1:11" ht="18.75" customHeight="1">
      <c r="A15" s="212">
        <v>14</v>
      </c>
      <c r="B15" s="440" t="s">
        <v>288</v>
      </c>
      <c r="C15" s="440"/>
      <c r="D15" s="439">
        <v>1</v>
      </c>
      <c r="E15" s="439"/>
      <c r="F15" s="439"/>
      <c r="G15" s="439"/>
      <c r="H15" s="439"/>
      <c r="I15" s="439"/>
      <c r="J15" s="439"/>
      <c r="K15" s="439"/>
    </row>
    <row r="16" spans="1:11" ht="17.25" customHeight="1">
      <c r="A16" s="212">
        <v>15</v>
      </c>
      <c r="B16" s="440" t="s">
        <v>147</v>
      </c>
      <c r="C16" s="440"/>
      <c r="D16" s="439">
        <v>1</v>
      </c>
      <c r="E16" s="439"/>
      <c r="F16" s="439"/>
      <c r="G16" s="439"/>
      <c r="H16" s="439"/>
      <c r="I16" s="439"/>
      <c r="J16" s="439"/>
      <c r="K16" s="439"/>
    </row>
    <row r="17" spans="1:10" ht="27" customHeight="1">
      <c r="A17" s="212">
        <v>16</v>
      </c>
      <c r="B17" s="438" t="s">
        <v>214</v>
      </c>
      <c r="C17" s="439"/>
      <c r="D17" s="439"/>
      <c r="E17" s="439"/>
      <c r="F17" s="439"/>
      <c r="G17" s="439"/>
      <c r="H17" s="439"/>
      <c r="I17" s="439"/>
      <c r="J17" s="439"/>
    </row>
    <row r="18" spans="1:10" ht="15.75" customHeight="1">
      <c r="A18" s="212">
        <v>17</v>
      </c>
      <c r="B18" s="438" t="s">
        <v>215</v>
      </c>
      <c r="C18" s="439"/>
      <c r="D18" s="439"/>
      <c r="E18" s="439"/>
      <c r="F18" s="439"/>
      <c r="G18" s="439"/>
      <c r="H18" s="439"/>
      <c r="I18" s="439"/>
      <c r="J18" s="439"/>
    </row>
    <row r="19" spans="2:4" ht="12.75">
      <c r="B19" s="146"/>
      <c r="C19" s="147"/>
      <c r="D19" s="147"/>
    </row>
    <row r="20" spans="2:4" ht="12.75">
      <c r="B20" s="148"/>
      <c r="C20" s="146"/>
      <c r="D20" s="146"/>
    </row>
    <row r="21" spans="2:4" ht="12.75">
      <c r="B21" s="149"/>
      <c r="C21" s="146"/>
      <c r="D21" s="146"/>
    </row>
    <row r="22" spans="2:4" ht="12.75">
      <c r="B22" s="148"/>
      <c r="C22" s="146"/>
      <c r="D22" s="146"/>
    </row>
    <row r="23" spans="2:4" ht="12.75">
      <c r="B23" s="149"/>
      <c r="C23" s="146"/>
      <c r="D23" s="146"/>
    </row>
    <row r="24" spans="2:4" ht="12.75">
      <c r="B24" s="148"/>
      <c r="C24" s="146"/>
      <c r="D24" s="146"/>
    </row>
    <row r="25" spans="2:4" ht="12.75">
      <c r="B25" s="149"/>
      <c r="C25" s="146"/>
      <c r="D25" s="146"/>
    </row>
    <row r="26" spans="2:4" ht="12.75">
      <c r="B26" s="148"/>
      <c r="C26" s="146"/>
      <c r="D26" s="146"/>
    </row>
    <row r="27" spans="2:4" ht="12.75">
      <c r="B27" s="149"/>
      <c r="C27" s="146"/>
      <c r="D27" s="146"/>
    </row>
  </sheetData>
  <sheetProtection/>
  <mergeCells count="18">
    <mergeCell ref="B3:J3"/>
    <mergeCell ref="B7:K7"/>
    <mergeCell ref="B9:K9"/>
    <mergeCell ref="B16:K16"/>
    <mergeCell ref="B17:J17"/>
    <mergeCell ref="B11:J11"/>
    <mergeCell ref="B6:K6"/>
    <mergeCell ref="B12:J12"/>
    <mergeCell ref="B18:J18"/>
    <mergeCell ref="B15:K15"/>
    <mergeCell ref="B1:K1"/>
    <mergeCell ref="B2:K2"/>
    <mergeCell ref="B8:K8"/>
    <mergeCell ref="B4:K4"/>
    <mergeCell ref="B5:K5"/>
    <mergeCell ref="B14:K14"/>
    <mergeCell ref="B10:K10"/>
    <mergeCell ref="B13:K13"/>
  </mergeCells>
  <printOptions/>
  <pageMargins left="0" right="0" top="0" bottom="0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19" sqref="C19:G19"/>
    </sheetView>
  </sheetViews>
  <sheetFormatPr defaultColWidth="9.00390625" defaultRowHeight="12.75"/>
  <cols>
    <col min="2" max="2" width="6.875" style="0" customWidth="1"/>
    <col min="4" max="4" width="15.75390625" style="0" customWidth="1"/>
    <col min="5" max="5" width="17.25390625" style="0" customWidth="1"/>
    <col min="6" max="6" width="18.125" style="0" customWidth="1"/>
    <col min="7" max="7" width="17.375" style="0" customWidth="1"/>
    <col min="8" max="8" width="15.875" style="0" customWidth="1"/>
  </cols>
  <sheetData>
    <row r="1" spans="1:9" ht="12.75">
      <c r="A1" s="18"/>
      <c r="B1" s="18"/>
      <c r="C1" s="18"/>
      <c r="D1" s="18"/>
      <c r="E1" s="18"/>
      <c r="F1" s="18"/>
      <c r="G1" s="18"/>
      <c r="H1" s="18"/>
      <c r="I1" s="18"/>
    </row>
    <row r="2" spans="1:9" ht="15.75">
      <c r="A2" s="18"/>
      <c r="B2" s="449" t="s">
        <v>201</v>
      </c>
      <c r="C2" s="449"/>
      <c r="D2" s="449"/>
      <c r="E2" s="449"/>
      <c r="F2" s="449"/>
      <c r="G2" s="449"/>
      <c r="H2" s="449"/>
      <c r="I2" s="18"/>
    </row>
    <row r="3" spans="1:9" ht="12.75">
      <c r="A3" s="18"/>
      <c r="B3" s="18"/>
      <c r="C3" s="18"/>
      <c r="D3" s="18"/>
      <c r="E3" s="18"/>
      <c r="F3" s="18"/>
      <c r="G3" s="18"/>
      <c r="H3" s="18"/>
      <c r="I3" s="18"/>
    </row>
    <row r="4" spans="1:9" ht="12.75">
      <c r="A4" s="18"/>
      <c r="B4" s="18"/>
      <c r="C4" s="448" t="s">
        <v>184</v>
      </c>
      <c r="D4" s="448"/>
      <c r="E4" s="448"/>
      <c r="F4" s="448"/>
      <c r="G4" s="448"/>
      <c r="H4" s="18"/>
      <c r="I4" s="18"/>
    </row>
    <row r="5" spans="1:9" ht="12.75">
      <c r="A5" s="18"/>
      <c r="B5" s="18">
        <v>1</v>
      </c>
      <c r="C5" s="448" t="s">
        <v>185</v>
      </c>
      <c r="D5" s="448"/>
      <c r="E5" s="448"/>
      <c r="F5" s="448"/>
      <c r="G5" s="448"/>
      <c r="H5" s="18"/>
      <c r="I5" s="18"/>
    </row>
    <row r="6" spans="1:9" ht="12.75">
      <c r="A6" s="18"/>
      <c r="B6" s="18">
        <v>2</v>
      </c>
      <c r="C6" s="448" t="s">
        <v>198</v>
      </c>
      <c r="D6" s="448"/>
      <c r="E6" s="448"/>
      <c r="F6" s="448"/>
      <c r="G6" s="448"/>
      <c r="H6" s="18"/>
      <c r="I6" s="18"/>
    </row>
    <row r="7" spans="2:7" ht="12.75">
      <c r="B7" s="18">
        <v>3</v>
      </c>
      <c r="C7" s="448" t="s">
        <v>186</v>
      </c>
      <c r="D7" s="448"/>
      <c r="E7" s="448"/>
      <c r="F7" s="448"/>
      <c r="G7" s="448"/>
    </row>
    <row r="8" spans="2:7" ht="12.75">
      <c r="B8" s="18">
        <v>4</v>
      </c>
      <c r="C8" s="448" t="s">
        <v>355</v>
      </c>
      <c r="D8" s="448"/>
      <c r="E8" s="448"/>
      <c r="F8" s="448"/>
      <c r="G8" s="448"/>
    </row>
    <row r="9" spans="2:7" ht="12.75">
      <c r="B9" s="18">
        <v>5</v>
      </c>
      <c r="C9" s="448" t="s">
        <v>200</v>
      </c>
      <c r="D9" s="448"/>
      <c r="E9" s="448"/>
      <c r="F9" s="448"/>
      <c r="G9" s="448"/>
    </row>
    <row r="10" spans="2:7" ht="12.75">
      <c r="B10" s="18">
        <v>6</v>
      </c>
      <c r="C10" s="448" t="s">
        <v>187</v>
      </c>
      <c r="D10" s="448"/>
      <c r="E10" s="448"/>
      <c r="F10" s="448"/>
      <c r="G10" s="448"/>
    </row>
    <row r="11" spans="2:7" ht="12.75">
      <c r="B11" s="18">
        <v>7</v>
      </c>
      <c r="C11" s="448" t="s">
        <v>199</v>
      </c>
      <c r="D11" s="448"/>
      <c r="E11" s="448"/>
      <c r="F11" s="448"/>
      <c r="G11" s="448"/>
    </row>
    <row r="12" spans="2:7" ht="12.75">
      <c r="B12" s="18">
        <v>8</v>
      </c>
      <c r="C12" s="448" t="s">
        <v>188</v>
      </c>
      <c r="D12" s="448"/>
      <c r="E12" s="448"/>
      <c r="F12" s="448"/>
      <c r="G12" s="448"/>
    </row>
    <row r="13" spans="2:7" ht="12.75">
      <c r="B13" s="18">
        <v>9</v>
      </c>
      <c r="C13" s="448" t="s">
        <v>356</v>
      </c>
      <c r="D13" s="448"/>
      <c r="E13" s="448"/>
      <c r="F13" s="448"/>
      <c r="G13" s="448"/>
    </row>
    <row r="14" spans="2:7" ht="12.75">
      <c r="B14" s="18">
        <v>10</v>
      </c>
      <c r="C14" s="448" t="s">
        <v>357</v>
      </c>
      <c r="D14" s="448"/>
      <c r="E14" s="448"/>
      <c r="F14" s="448"/>
      <c r="G14" s="448"/>
    </row>
    <row r="15" spans="2:7" ht="12.75">
      <c r="B15" s="18">
        <v>11</v>
      </c>
      <c r="C15" s="448" t="s">
        <v>358</v>
      </c>
      <c r="D15" s="448"/>
      <c r="E15" s="448"/>
      <c r="F15" s="448"/>
      <c r="G15" s="448"/>
    </row>
    <row r="16" spans="2:7" ht="12.75">
      <c r="B16" s="18">
        <v>12</v>
      </c>
      <c r="C16" s="448" t="s">
        <v>359</v>
      </c>
      <c r="D16" s="448"/>
      <c r="E16" s="448"/>
      <c r="F16" s="448"/>
      <c r="G16" s="448"/>
    </row>
    <row r="17" spans="2:7" ht="12.75">
      <c r="B17" s="18">
        <v>13</v>
      </c>
      <c r="C17" s="448" t="s">
        <v>189</v>
      </c>
      <c r="D17" s="448"/>
      <c r="E17" s="448"/>
      <c r="F17" s="448"/>
      <c r="G17" s="448"/>
    </row>
    <row r="18" spans="2:7" ht="12.75">
      <c r="B18" s="18">
        <v>14</v>
      </c>
      <c r="C18" s="448" t="s">
        <v>190</v>
      </c>
      <c r="D18" s="448"/>
      <c r="E18" s="448"/>
      <c r="F18" s="448"/>
      <c r="G18" s="448"/>
    </row>
    <row r="19" spans="3:7" ht="12.75">
      <c r="C19" s="448" t="s">
        <v>191</v>
      </c>
      <c r="D19" s="448"/>
      <c r="E19" s="448"/>
      <c r="F19" s="448"/>
      <c r="G19" s="448"/>
    </row>
    <row r="20" spans="2:7" ht="12.75">
      <c r="B20" s="18">
        <v>15</v>
      </c>
      <c r="C20" s="448" t="s">
        <v>360</v>
      </c>
      <c r="D20" s="448"/>
      <c r="E20" s="448"/>
      <c r="F20" s="448"/>
      <c r="G20" s="448"/>
    </row>
    <row r="21" spans="2:7" ht="12.75">
      <c r="B21" s="18">
        <v>16</v>
      </c>
      <c r="C21" s="448" t="s">
        <v>192</v>
      </c>
      <c r="D21" s="448"/>
      <c r="E21" s="448"/>
      <c r="F21" s="448"/>
      <c r="G21" s="448"/>
    </row>
    <row r="22" spans="2:7" ht="12.75">
      <c r="B22" s="18"/>
      <c r="C22" s="448" t="s">
        <v>363</v>
      </c>
      <c r="D22" s="448"/>
      <c r="E22" s="448"/>
      <c r="F22" s="448"/>
      <c r="G22" s="448"/>
    </row>
    <row r="23" spans="2:7" ht="12.75">
      <c r="B23" s="18">
        <v>17</v>
      </c>
      <c r="C23" s="448" t="s">
        <v>364</v>
      </c>
      <c r="D23" s="448"/>
      <c r="E23" s="448"/>
      <c r="F23" s="448"/>
      <c r="G23" s="448"/>
    </row>
    <row r="24" spans="3:7" ht="12.75">
      <c r="C24" s="448" t="s">
        <v>193</v>
      </c>
      <c r="D24" s="448"/>
      <c r="E24" s="448"/>
      <c r="F24" s="448"/>
      <c r="G24" s="448"/>
    </row>
    <row r="25" spans="2:7" ht="12.75">
      <c r="B25" s="18">
        <v>18</v>
      </c>
      <c r="C25" s="448" t="s">
        <v>194</v>
      </c>
      <c r="D25" s="448"/>
      <c r="E25" s="448"/>
      <c r="F25" s="448"/>
      <c r="G25" s="448"/>
    </row>
    <row r="26" spans="2:7" ht="12.75">
      <c r="B26" s="18">
        <v>19</v>
      </c>
      <c r="C26" s="448" t="s">
        <v>361</v>
      </c>
      <c r="D26" s="448"/>
      <c r="E26" s="448"/>
      <c r="F26" s="448"/>
      <c r="G26" s="448"/>
    </row>
    <row r="27" spans="2:7" ht="12.75">
      <c r="B27" s="18">
        <v>20</v>
      </c>
      <c r="C27" s="442" t="s">
        <v>362</v>
      </c>
      <c r="D27" s="442"/>
      <c r="E27" s="442"/>
      <c r="F27" s="442"/>
      <c r="G27" s="442"/>
    </row>
    <row r="28" spans="3:7" ht="12.75">
      <c r="C28" s="450" t="s">
        <v>195</v>
      </c>
      <c r="D28" s="450"/>
      <c r="E28" s="450"/>
      <c r="F28" s="450"/>
      <c r="G28" s="450"/>
    </row>
    <row r="29" spans="2:7" ht="12.75">
      <c r="B29" s="18">
        <v>21</v>
      </c>
      <c r="C29" s="450" t="s">
        <v>197</v>
      </c>
      <c r="D29" s="450"/>
      <c r="E29" s="450"/>
      <c r="F29" s="450"/>
      <c r="G29" s="450"/>
    </row>
    <row r="30" spans="2:7" ht="12.75">
      <c r="B30" s="18">
        <v>22</v>
      </c>
      <c r="C30" s="450" t="s">
        <v>196</v>
      </c>
      <c r="D30" s="450"/>
      <c r="E30" s="450"/>
      <c r="F30" s="450"/>
      <c r="G30" s="450"/>
    </row>
    <row r="31" spans="3:7" ht="12.75">
      <c r="C31" s="442"/>
      <c r="D31" s="442"/>
      <c r="E31" s="442"/>
      <c r="F31" s="442"/>
      <c r="G31" s="442"/>
    </row>
    <row r="32" spans="3:7" ht="12.75">
      <c r="C32" s="442"/>
      <c r="D32" s="442"/>
      <c r="E32" s="442"/>
      <c r="F32" s="442"/>
      <c r="G32" s="442"/>
    </row>
    <row r="33" spans="3:7" ht="12.75">
      <c r="C33" s="442"/>
      <c r="D33" s="442"/>
      <c r="E33" s="442"/>
      <c r="F33" s="442"/>
      <c r="G33" s="442"/>
    </row>
    <row r="34" spans="3:7" ht="12.75">
      <c r="C34" s="442"/>
      <c r="D34" s="442"/>
      <c r="E34" s="442"/>
      <c r="F34" s="442"/>
      <c r="G34" s="442"/>
    </row>
    <row r="35" spans="3:7" ht="12.75">
      <c r="C35" s="442"/>
      <c r="D35" s="442"/>
      <c r="E35" s="442"/>
      <c r="F35" s="442"/>
      <c r="G35" s="442"/>
    </row>
    <row r="36" spans="3:7" ht="12.75">
      <c r="C36" s="442"/>
      <c r="D36" s="442"/>
      <c r="E36" s="442"/>
      <c r="F36" s="442"/>
      <c r="G36" s="442"/>
    </row>
    <row r="37" spans="3:7" ht="12.75">
      <c r="C37" s="442"/>
      <c r="D37" s="442"/>
      <c r="E37" s="442"/>
      <c r="F37" s="442"/>
      <c r="G37" s="442"/>
    </row>
    <row r="38" spans="3:7" ht="12.75">
      <c r="C38" s="442"/>
      <c r="D38" s="442"/>
      <c r="E38" s="442"/>
      <c r="F38" s="442"/>
      <c r="G38" s="442"/>
    </row>
    <row r="39" spans="3:7" ht="12.75">
      <c r="C39" s="442"/>
      <c r="D39" s="442"/>
      <c r="E39" s="442"/>
      <c r="F39" s="442"/>
      <c r="G39" s="442"/>
    </row>
    <row r="40" spans="3:7" ht="12.75">
      <c r="C40" s="442"/>
      <c r="D40" s="442"/>
      <c r="E40" s="442"/>
      <c r="F40" s="442"/>
      <c r="G40" s="442"/>
    </row>
    <row r="41" spans="3:7" ht="12.75">
      <c r="C41" s="442"/>
      <c r="D41" s="442"/>
      <c r="E41" s="442"/>
      <c r="F41" s="442"/>
      <c r="G41" s="442"/>
    </row>
    <row r="42" spans="3:7" ht="12.75">
      <c r="C42" s="442"/>
      <c r="D42" s="442"/>
      <c r="E42" s="442"/>
      <c r="F42" s="442"/>
      <c r="G42" s="442"/>
    </row>
  </sheetData>
  <sheetProtection/>
  <mergeCells count="40">
    <mergeCell ref="C34:G34"/>
    <mergeCell ref="C35:G35"/>
    <mergeCell ref="C19:G19"/>
    <mergeCell ref="C36:G36"/>
    <mergeCell ref="C28:G28"/>
    <mergeCell ref="C29:G29"/>
    <mergeCell ref="C22:G22"/>
    <mergeCell ref="C23:G23"/>
    <mergeCell ref="C20:G20"/>
    <mergeCell ref="C37:G37"/>
    <mergeCell ref="C42:G42"/>
    <mergeCell ref="C38:G38"/>
    <mergeCell ref="C39:G39"/>
    <mergeCell ref="C40:G40"/>
    <mergeCell ref="C41:G41"/>
    <mergeCell ref="C18:G18"/>
    <mergeCell ref="C32:G32"/>
    <mergeCell ref="C33:G33"/>
    <mergeCell ref="C21:G21"/>
    <mergeCell ref="C24:G24"/>
    <mergeCell ref="C25:G25"/>
    <mergeCell ref="C26:G26"/>
    <mergeCell ref="C27:G27"/>
    <mergeCell ref="C30:G30"/>
    <mergeCell ref="C31:G31"/>
    <mergeCell ref="C12:G12"/>
    <mergeCell ref="C13:G13"/>
    <mergeCell ref="C14:G14"/>
    <mergeCell ref="C15:G15"/>
    <mergeCell ref="C16:G16"/>
    <mergeCell ref="C17:G17"/>
    <mergeCell ref="C10:G10"/>
    <mergeCell ref="C11:G11"/>
    <mergeCell ref="C9:G9"/>
    <mergeCell ref="C7:G7"/>
    <mergeCell ref="C8:G8"/>
    <mergeCell ref="B2:H2"/>
    <mergeCell ref="C4:G4"/>
    <mergeCell ref="C5:G5"/>
    <mergeCell ref="C6:G6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B33"/>
  <sheetViews>
    <sheetView zoomScalePageLayoutView="0" workbookViewId="0" topLeftCell="A1">
      <selection activeCell="AC12" sqref="AC12:AC13"/>
    </sheetView>
  </sheetViews>
  <sheetFormatPr defaultColWidth="2.75390625" defaultRowHeight="12.75"/>
  <cols>
    <col min="1" max="1" width="3.00390625" style="156" customWidth="1"/>
    <col min="2" max="52" width="2.25390625" style="156" customWidth="1"/>
    <col min="53" max="53" width="2.625" style="156" customWidth="1"/>
    <col min="54" max="54" width="5.25390625" style="156" customWidth="1"/>
    <col min="55" max="55" width="3.875" style="156" customWidth="1"/>
    <col min="56" max="56" width="5.00390625" style="156" customWidth="1"/>
    <col min="57" max="57" width="3.25390625" style="156" customWidth="1"/>
    <col min="58" max="58" width="5.125" style="156" customWidth="1"/>
    <col min="59" max="59" width="3.00390625" style="156" customWidth="1"/>
    <col min="60" max="60" width="5.25390625" style="156" customWidth="1"/>
    <col min="61" max="62" width="3.25390625" style="156" customWidth="1"/>
    <col min="63" max="63" width="6.625" style="156" customWidth="1"/>
    <col min="64" max="64" width="5.375" style="156" customWidth="1"/>
    <col min="65" max="65" width="5.75390625" style="156" customWidth="1"/>
    <col min="66" max="66" width="4.00390625" style="156" customWidth="1"/>
    <col min="67" max="67" width="3.25390625" style="156" customWidth="1"/>
    <col min="68" max="68" width="4.00390625" style="156" customWidth="1"/>
    <col min="69" max="127" width="2.75390625" style="156" customWidth="1"/>
    <col min="128" max="132" width="2.75390625" style="157" customWidth="1"/>
    <col min="133" max="16384" width="2.75390625" style="156" customWidth="1"/>
  </cols>
  <sheetData>
    <row r="1" spans="32:132" s="33" customFormat="1" ht="12.75">
      <c r="AF1" s="469" t="s">
        <v>396</v>
      </c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470"/>
      <c r="BG1" s="37"/>
      <c r="BH1" s="37"/>
      <c r="BI1" s="37"/>
      <c r="BJ1" s="37"/>
      <c r="BK1" s="37"/>
      <c r="BL1" s="37"/>
      <c r="BM1" s="37"/>
      <c r="BN1" s="37"/>
      <c r="BO1" s="37"/>
      <c r="BP1" s="37"/>
      <c r="DV1" s="34"/>
      <c r="DW1" s="34"/>
      <c r="DX1" s="34"/>
      <c r="DY1" s="34"/>
      <c r="DZ1" s="34"/>
      <c r="EA1" s="34"/>
      <c r="EB1" s="34"/>
    </row>
    <row r="2" spans="5:132" s="33" customFormat="1" ht="4.5" customHeight="1"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BD2" s="37"/>
      <c r="BE2" s="37"/>
      <c r="BF2" s="37"/>
      <c r="BG2" s="37"/>
      <c r="BH2" s="37"/>
      <c r="BI2" s="37"/>
      <c r="BK2" s="38"/>
      <c r="BL2" s="38"/>
      <c r="DV2" s="34"/>
      <c r="DW2" s="34"/>
      <c r="DX2" s="34"/>
      <c r="DY2" s="34"/>
      <c r="DZ2" s="34"/>
      <c r="EA2" s="34"/>
      <c r="EB2" s="34"/>
    </row>
    <row r="3" spans="1:132" s="33" customFormat="1" ht="13.5" customHeight="1">
      <c r="A3" s="150" t="s">
        <v>243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  <c r="O3" s="152"/>
      <c r="P3" s="152"/>
      <c r="Q3" s="462" t="s">
        <v>58</v>
      </c>
      <c r="R3" s="462"/>
      <c r="S3" s="462"/>
      <c r="T3" s="462"/>
      <c r="U3" s="462"/>
      <c r="V3" s="442"/>
      <c r="W3" s="442"/>
      <c r="X3" s="442"/>
      <c r="Y3" s="442"/>
      <c r="Z3" s="442"/>
      <c r="AA3" s="18"/>
      <c r="AB3" s="459" t="s">
        <v>329</v>
      </c>
      <c r="AC3" s="459"/>
      <c r="AD3" s="459"/>
      <c r="AE3" s="460"/>
      <c r="AF3" s="521" t="s">
        <v>176</v>
      </c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18"/>
      <c r="BD3" s="38" t="s">
        <v>59</v>
      </c>
      <c r="BE3" s="40"/>
      <c r="BF3" s="40"/>
      <c r="BG3" s="40"/>
      <c r="BH3" s="466" t="s">
        <v>60</v>
      </c>
      <c r="BI3" s="466"/>
      <c r="BJ3" s="466"/>
      <c r="BK3" s="466"/>
      <c r="BL3" s="41"/>
      <c r="BO3" s="42"/>
      <c r="BP3" s="42"/>
      <c r="DV3" s="34"/>
      <c r="DW3" s="34"/>
      <c r="DX3" s="34"/>
      <c r="DY3" s="34"/>
      <c r="DZ3" s="34"/>
      <c r="EA3" s="34"/>
      <c r="EB3" s="34"/>
    </row>
    <row r="4" spans="1:132" s="33" customFormat="1" ht="14.25" customHeight="1">
      <c r="A4" s="153" t="s">
        <v>327</v>
      </c>
      <c r="B4" s="153"/>
      <c r="C4" s="153"/>
      <c r="D4" s="153"/>
      <c r="E4" s="153"/>
      <c r="F4" s="153"/>
      <c r="G4" s="151"/>
      <c r="H4" s="151"/>
      <c r="I4" s="151"/>
      <c r="J4" s="151"/>
      <c r="K4" s="151"/>
      <c r="L4" s="151"/>
      <c r="M4" s="151"/>
      <c r="Q4" s="43"/>
      <c r="R4" s="43"/>
      <c r="S4" s="44"/>
      <c r="Y4" s="219" t="s">
        <v>61</v>
      </c>
      <c r="Z4" s="463" t="s">
        <v>331</v>
      </c>
      <c r="AA4" s="464"/>
      <c r="AB4" s="464"/>
      <c r="AC4" s="464"/>
      <c r="AD4" s="464"/>
      <c r="AE4" s="464"/>
      <c r="AG4" s="465"/>
      <c r="AH4" s="465"/>
      <c r="AM4" s="229" t="s">
        <v>353</v>
      </c>
      <c r="BD4" s="45" t="s">
        <v>62</v>
      </c>
      <c r="BE4" s="35"/>
      <c r="BF4" s="35" t="s">
        <v>208</v>
      </c>
      <c r="BG4" s="36"/>
      <c r="BH4" s="34"/>
      <c r="BI4" s="34"/>
      <c r="BJ4" s="34"/>
      <c r="BK4" s="36"/>
      <c r="BL4" s="36"/>
      <c r="DV4" s="34"/>
      <c r="DW4" s="34"/>
      <c r="DX4" s="34"/>
      <c r="DY4" s="34"/>
      <c r="DZ4" s="34"/>
      <c r="EA4" s="34"/>
      <c r="EB4" s="34"/>
    </row>
    <row r="5" spans="1:132" s="33" customFormat="1" ht="12.75">
      <c r="A5" s="150" t="s">
        <v>244</v>
      </c>
      <c r="B5" s="154"/>
      <c r="C5" s="151"/>
      <c r="D5" s="151"/>
      <c r="E5" s="151"/>
      <c r="F5" s="151"/>
      <c r="G5" s="151"/>
      <c r="H5" s="151"/>
      <c r="I5" s="151"/>
      <c r="J5" s="151"/>
      <c r="K5" s="151"/>
      <c r="L5" s="155"/>
      <c r="M5" s="155"/>
      <c r="N5" s="81"/>
      <c r="O5" s="81"/>
      <c r="P5" s="81"/>
      <c r="Q5" s="34"/>
      <c r="Z5" s="463" t="s">
        <v>332</v>
      </c>
      <c r="AA5" s="463"/>
      <c r="AB5" s="463"/>
      <c r="AC5" s="463"/>
      <c r="AD5" s="463"/>
      <c r="AE5" s="463"/>
      <c r="AF5" s="463"/>
      <c r="AG5" s="464"/>
      <c r="AH5" s="464"/>
      <c r="AI5" s="464"/>
      <c r="AJ5" s="464"/>
      <c r="AK5" s="464"/>
      <c r="AL5" s="39"/>
      <c r="AM5" s="467" t="s">
        <v>330</v>
      </c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67"/>
      <c r="BC5" s="467"/>
      <c r="BD5" s="46" t="s">
        <v>63</v>
      </c>
      <c r="BE5" s="40"/>
      <c r="BF5" s="40"/>
      <c r="BG5" s="40"/>
      <c r="BH5" s="47"/>
      <c r="BI5" s="33" t="s">
        <v>413</v>
      </c>
      <c r="BL5" s="40"/>
      <c r="BM5" s="40"/>
      <c r="BO5" s="40"/>
      <c r="BP5" s="40"/>
      <c r="DV5" s="34"/>
      <c r="DW5" s="34"/>
      <c r="DX5" s="34"/>
      <c r="DY5" s="34"/>
      <c r="DZ5" s="34"/>
      <c r="EA5" s="34"/>
      <c r="EB5" s="34"/>
    </row>
    <row r="6" spans="1:132" s="33" customFormat="1" ht="12.75">
      <c r="A6" s="150"/>
      <c r="B6" s="154"/>
      <c r="C6" s="151"/>
      <c r="D6" s="151"/>
      <c r="E6" s="151"/>
      <c r="F6" s="151"/>
      <c r="G6" s="151"/>
      <c r="H6" s="151"/>
      <c r="I6" s="151"/>
      <c r="J6" s="151"/>
      <c r="K6" s="151"/>
      <c r="L6" s="155"/>
      <c r="M6" s="155"/>
      <c r="Q6" s="48"/>
      <c r="R6" s="48"/>
      <c r="S6" s="48"/>
      <c r="T6" s="48"/>
      <c r="U6" s="48"/>
      <c r="V6" s="48"/>
      <c r="W6" s="48"/>
      <c r="X6" s="48"/>
      <c r="Y6" s="48"/>
      <c r="Z6" s="42" t="s">
        <v>64</v>
      </c>
      <c r="AA6" s="49"/>
      <c r="AB6" s="49"/>
      <c r="AC6" s="49"/>
      <c r="AD6" s="49"/>
      <c r="AE6" s="49"/>
      <c r="AH6" s="50"/>
      <c r="AI6" s="50"/>
      <c r="AJ6" s="50"/>
      <c r="AK6" s="50"/>
      <c r="AL6" s="50"/>
      <c r="AM6" s="468" t="s">
        <v>205</v>
      </c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50"/>
      <c r="BD6" s="520" t="s">
        <v>351</v>
      </c>
      <c r="BE6" s="442"/>
      <c r="BF6" s="442"/>
      <c r="BG6" s="442"/>
      <c r="BH6" s="442"/>
      <c r="BI6" s="442"/>
      <c r="BJ6" s="442"/>
      <c r="BK6" s="442"/>
      <c r="BL6" s="442"/>
      <c r="BP6" s="48"/>
      <c r="DV6" s="34"/>
      <c r="DW6" s="34"/>
      <c r="DX6" s="34"/>
      <c r="DY6" s="34"/>
      <c r="DZ6" s="34"/>
      <c r="EA6" s="34"/>
      <c r="EB6" s="34"/>
    </row>
    <row r="7" spans="1:132" s="33" customFormat="1" ht="12.75">
      <c r="A7" s="33" t="s">
        <v>414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51" t="s">
        <v>65</v>
      </c>
      <c r="AA7" s="48"/>
      <c r="AD7" s="51"/>
      <c r="AE7" s="51"/>
      <c r="AF7" s="51"/>
      <c r="AG7" s="51"/>
      <c r="AH7" s="51"/>
      <c r="AI7" s="51"/>
      <c r="AJ7" s="51"/>
      <c r="AK7" s="51"/>
      <c r="AL7" s="51"/>
      <c r="AM7" s="466" t="s">
        <v>66</v>
      </c>
      <c r="AN7" s="466"/>
      <c r="AO7" s="466"/>
      <c r="AP7" s="466"/>
      <c r="AQ7" s="466"/>
      <c r="AR7" s="466"/>
      <c r="AS7" s="466"/>
      <c r="AV7" s="52"/>
      <c r="AW7" s="52"/>
      <c r="AX7" s="52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K7" s="48"/>
      <c r="BL7" s="48"/>
      <c r="BN7" s="48"/>
      <c r="BP7" s="48"/>
      <c r="DV7" s="34"/>
      <c r="DW7" s="34"/>
      <c r="DX7" s="34"/>
      <c r="DY7" s="34"/>
      <c r="DZ7" s="34"/>
      <c r="EA7" s="34"/>
      <c r="EB7" s="34"/>
    </row>
    <row r="8" spans="1:69" ht="12.75">
      <c r="A8" s="471" t="s">
        <v>339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 t="s">
        <v>68</v>
      </c>
      <c r="BC8" s="471"/>
      <c r="BD8" s="471"/>
      <c r="BE8" s="471"/>
      <c r="BF8" s="471"/>
      <c r="BG8" s="471"/>
      <c r="BH8" s="471"/>
      <c r="BI8" s="471"/>
      <c r="BJ8" s="471"/>
      <c r="BK8" s="471"/>
      <c r="BL8" s="471"/>
      <c r="BM8" s="471"/>
      <c r="BN8" s="471"/>
      <c r="BO8" s="471"/>
      <c r="BP8" s="471"/>
      <c r="BQ8" s="53"/>
    </row>
    <row r="9" spans="6:7" ht="12" customHeight="1" hidden="1">
      <c r="F9" s="158"/>
      <c r="G9" s="26"/>
    </row>
    <row r="10" spans="6:7" ht="12" customHeight="1" hidden="1">
      <c r="F10" s="158"/>
      <c r="G10" s="26"/>
    </row>
    <row r="11" spans="1:68" s="159" customFormat="1" ht="33" customHeight="1">
      <c r="A11" s="472" t="s">
        <v>69</v>
      </c>
      <c r="B11" s="475" t="s">
        <v>70</v>
      </c>
      <c r="C11" s="476"/>
      <c r="D11" s="476"/>
      <c r="E11" s="477"/>
      <c r="F11" s="453" t="s">
        <v>71</v>
      </c>
      <c r="G11" s="456" t="s">
        <v>72</v>
      </c>
      <c r="H11" s="456"/>
      <c r="I11" s="456"/>
      <c r="J11" s="453" t="s">
        <v>73</v>
      </c>
      <c r="K11" s="456" t="s">
        <v>74</v>
      </c>
      <c r="L11" s="456"/>
      <c r="M11" s="456"/>
      <c r="N11" s="453" t="s">
        <v>75</v>
      </c>
      <c r="O11" s="456" t="s">
        <v>76</v>
      </c>
      <c r="P11" s="456"/>
      <c r="Q11" s="456"/>
      <c r="R11" s="456"/>
      <c r="S11" s="453" t="s">
        <v>77</v>
      </c>
      <c r="T11" s="456" t="s">
        <v>78</v>
      </c>
      <c r="U11" s="456"/>
      <c r="V11" s="456"/>
      <c r="W11" s="453" t="s">
        <v>79</v>
      </c>
      <c r="X11" s="456" t="s">
        <v>80</v>
      </c>
      <c r="Y11" s="456"/>
      <c r="Z11" s="456"/>
      <c r="AA11" s="453" t="s">
        <v>81</v>
      </c>
      <c r="AB11" s="456" t="s">
        <v>82</v>
      </c>
      <c r="AC11" s="456"/>
      <c r="AD11" s="456"/>
      <c r="AE11" s="456"/>
      <c r="AF11" s="453" t="s">
        <v>83</v>
      </c>
      <c r="AG11" s="456" t="s">
        <v>84</v>
      </c>
      <c r="AH11" s="456"/>
      <c r="AI11" s="456"/>
      <c r="AJ11" s="453" t="s">
        <v>85</v>
      </c>
      <c r="AK11" s="475" t="s">
        <v>86</v>
      </c>
      <c r="AL11" s="478"/>
      <c r="AM11" s="478"/>
      <c r="AN11" s="479"/>
      <c r="AO11" s="456" t="s">
        <v>87</v>
      </c>
      <c r="AP11" s="456"/>
      <c r="AQ11" s="456"/>
      <c r="AR11" s="456"/>
      <c r="AS11" s="453" t="s">
        <v>88</v>
      </c>
      <c r="AT11" s="475" t="s">
        <v>89</v>
      </c>
      <c r="AU11" s="478"/>
      <c r="AV11" s="478"/>
      <c r="AW11" s="453" t="s">
        <v>90</v>
      </c>
      <c r="AX11" s="475" t="s">
        <v>91</v>
      </c>
      <c r="AY11" s="478"/>
      <c r="AZ11" s="478"/>
      <c r="BA11" s="478"/>
      <c r="BB11" s="498" t="s">
        <v>69</v>
      </c>
      <c r="BC11" s="489" t="s">
        <v>92</v>
      </c>
      <c r="BD11" s="490"/>
      <c r="BE11" s="490"/>
      <c r="BF11" s="490"/>
      <c r="BG11" s="490"/>
      <c r="BH11" s="491"/>
      <c r="BI11" s="480" t="s">
        <v>93</v>
      </c>
      <c r="BJ11" s="497" t="s">
        <v>150</v>
      </c>
      <c r="BK11" s="497"/>
      <c r="BL11" s="497"/>
      <c r="BM11" s="497"/>
      <c r="BN11" s="480" t="s">
        <v>245</v>
      </c>
      <c r="BO11" s="486" t="s">
        <v>94</v>
      </c>
      <c r="BP11" s="486" t="s">
        <v>95</v>
      </c>
    </row>
    <row r="12" spans="1:78" s="159" customFormat="1" ht="93.75" customHeight="1">
      <c r="A12" s="473"/>
      <c r="B12" s="453" t="s">
        <v>96</v>
      </c>
      <c r="C12" s="453" t="s">
        <v>97</v>
      </c>
      <c r="D12" s="453" t="s">
        <v>98</v>
      </c>
      <c r="E12" s="453" t="s">
        <v>99</v>
      </c>
      <c r="F12" s="455"/>
      <c r="G12" s="453" t="s">
        <v>100</v>
      </c>
      <c r="H12" s="453" t="s">
        <v>101</v>
      </c>
      <c r="I12" s="453" t="s">
        <v>102</v>
      </c>
      <c r="J12" s="455"/>
      <c r="K12" s="453" t="s">
        <v>103</v>
      </c>
      <c r="L12" s="453" t="s">
        <v>104</v>
      </c>
      <c r="M12" s="453" t="s">
        <v>105</v>
      </c>
      <c r="N12" s="455"/>
      <c r="O12" s="453" t="s">
        <v>96</v>
      </c>
      <c r="P12" s="453" t="s">
        <v>97</v>
      </c>
      <c r="Q12" s="453" t="s">
        <v>98</v>
      </c>
      <c r="R12" s="453" t="s">
        <v>99</v>
      </c>
      <c r="S12" s="455"/>
      <c r="T12" s="453" t="s">
        <v>106</v>
      </c>
      <c r="U12" s="453" t="s">
        <v>107</v>
      </c>
      <c r="V12" s="453" t="s">
        <v>108</v>
      </c>
      <c r="W12" s="455"/>
      <c r="X12" s="453" t="s">
        <v>109</v>
      </c>
      <c r="Y12" s="453" t="s">
        <v>110</v>
      </c>
      <c r="Z12" s="453" t="s">
        <v>111</v>
      </c>
      <c r="AA12" s="455"/>
      <c r="AB12" s="453" t="s">
        <v>109</v>
      </c>
      <c r="AC12" s="453" t="s">
        <v>110</v>
      </c>
      <c r="AD12" s="453" t="s">
        <v>111</v>
      </c>
      <c r="AE12" s="453" t="s">
        <v>112</v>
      </c>
      <c r="AF12" s="455"/>
      <c r="AG12" s="453" t="s">
        <v>100</v>
      </c>
      <c r="AH12" s="453" t="s">
        <v>101</v>
      </c>
      <c r="AI12" s="453" t="s">
        <v>102</v>
      </c>
      <c r="AJ12" s="455"/>
      <c r="AK12" s="453" t="s">
        <v>113</v>
      </c>
      <c r="AL12" s="453" t="s">
        <v>114</v>
      </c>
      <c r="AM12" s="453" t="s">
        <v>115</v>
      </c>
      <c r="AN12" s="453" t="s">
        <v>116</v>
      </c>
      <c r="AO12" s="453" t="s">
        <v>96</v>
      </c>
      <c r="AP12" s="453" t="s">
        <v>97</v>
      </c>
      <c r="AQ12" s="453" t="s">
        <v>98</v>
      </c>
      <c r="AR12" s="453" t="s">
        <v>99</v>
      </c>
      <c r="AS12" s="455"/>
      <c r="AT12" s="453" t="s">
        <v>100</v>
      </c>
      <c r="AU12" s="453" t="s">
        <v>101</v>
      </c>
      <c r="AV12" s="453" t="s">
        <v>102</v>
      </c>
      <c r="AW12" s="455"/>
      <c r="AX12" s="453" t="s">
        <v>117</v>
      </c>
      <c r="AY12" s="453" t="s">
        <v>118</v>
      </c>
      <c r="AZ12" s="453" t="s">
        <v>119</v>
      </c>
      <c r="BA12" s="453" t="s">
        <v>120</v>
      </c>
      <c r="BB12" s="499"/>
      <c r="BC12" s="492"/>
      <c r="BD12" s="493"/>
      <c r="BE12" s="493"/>
      <c r="BF12" s="493"/>
      <c r="BG12" s="493"/>
      <c r="BH12" s="494"/>
      <c r="BI12" s="481"/>
      <c r="BJ12" s="484" t="s">
        <v>24</v>
      </c>
      <c r="BK12" s="495" t="s">
        <v>149</v>
      </c>
      <c r="BL12" s="495" t="s">
        <v>144</v>
      </c>
      <c r="BM12" s="483" t="s">
        <v>246</v>
      </c>
      <c r="BN12" s="481"/>
      <c r="BO12" s="486"/>
      <c r="BP12" s="486"/>
      <c r="BR12" s="160"/>
      <c r="BS12" s="160"/>
      <c r="BT12" s="160"/>
      <c r="BU12" s="160"/>
      <c r="BV12" s="160"/>
      <c r="BW12" s="160"/>
      <c r="BX12" s="160"/>
      <c r="BY12" s="160"/>
      <c r="BZ12" s="160"/>
    </row>
    <row r="13" spans="1:78" s="159" customFormat="1" ht="33" customHeight="1">
      <c r="A13" s="473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99"/>
      <c r="BC13" s="487" t="s">
        <v>123</v>
      </c>
      <c r="BD13" s="488"/>
      <c r="BE13" s="487" t="s">
        <v>124</v>
      </c>
      <c r="BF13" s="488"/>
      <c r="BG13" s="487" t="s">
        <v>125</v>
      </c>
      <c r="BH13" s="488"/>
      <c r="BI13" s="481"/>
      <c r="BJ13" s="485"/>
      <c r="BK13" s="496"/>
      <c r="BL13" s="496"/>
      <c r="BM13" s="483"/>
      <c r="BN13" s="481"/>
      <c r="BO13" s="486"/>
      <c r="BP13" s="486"/>
      <c r="BR13" s="160"/>
      <c r="BS13" s="160"/>
      <c r="BT13" s="160"/>
      <c r="BU13" s="160"/>
      <c r="BV13" s="160"/>
      <c r="BW13" s="160"/>
      <c r="BX13" s="160"/>
      <c r="BY13" s="160"/>
      <c r="BZ13" s="160"/>
    </row>
    <row r="14" spans="1:68" s="161" customFormat="1" ht="14.25" customHeight="1">
      <c r="A14" s="474"/>
      <c r="B14" s="54">
        <v>1</v>
      </c>
      <c r="C14" s="54">
        <v>2</v>
      </c>
      <c r="D14" s="54">
        <v>3</v>
      </c>
      <c r="E14" s="54">
        <v>4</v>
      </c>
      <c r="F14" s="54">
        <v>5</v>
      </c>
      <c r="G14" s="54">
        <v>6</v>
      </c>
      <c r="H14" s="54">
        <v>7</v>
      </c>
      <c r="I14" s="54">
        <v>8</v>
      </c>
      <c r="J14" s="54">
        <v>9</v>
      </c>
      <c r="K14" s="54">
        <v>10</v>
      </c>
      <c r="L14" s="54">
        <v>11</v>
      </c>
      <c r="M14" s="54">
        <v>12</v>
      </c>
      <c r="N14" s="54">
        <v>13</v>
      </c>
      <c r="O14" s="54">
        <v>14</v>
      </c>
      <c r="P14" s="54">
        <v>15</v>
      </c>
      <c r="Q14" s="54">
        <v>16</v>
      </c>
      <c r="R14" s="54">
        <v>17</v>
      </c>
      <c r="S14" s="54">
        <v>18</v>
      </c>
      <c r="T14" s="54">
        <v>19</v>
      </c>
      <c r="U14" s="54">
        <v>20</v>
      </c>
      <c r="V14" s="54">
        <v>21</v>
      </c>
      <c r="W14" s="54">
        <v>22</v>
      </c>
      <c r="X14" s="54">
        <v>23</v>
      </c>
      <c r="Y14" s="54">
        <v>24</v>
      </c>
      <c r="Z14" s="54">
        <v>25</v>
      </c>
      <c r="AA14" s="54">
        <v>26</v>
      </c>
      <c r="AB14" s="54">
        <v>27</v>
      </c>
      <c r="AC14" s="54">
        <v>28</v>
      </c>
      <c r="AD14" s="54">
        <v>29</v>
      </c>
      <c r="AE14" s="54">
        <v>30</v>
      </c>
      <c r="AF14" s="54">
        <v>31</v>
      </c>
      <c r="AG14" s="54">
        <v>32</v>
      </c>
      <c r="AH14" s="54">
        <v>33</v>
      </c>
      <c r="AI14" s="54">
        <v>34</v>
      </c>
      <c r="AJ14" s="54">
        <v>35</v>
      </c>
      <c r="AK14" s="54">
        <v>36</v>
      </c>
      <c r="AL14" s="54">
        <v>37</v>
      </c>
      <c r="AM14" s="54">
        <v>38</v>
      </c>
      <c r="AN14" s="54">
        <v>39</v>
      </c>
      <c r="AO14" s="54">
        <v>40</v>
      </c>
      <c r="AP14" s="54">
        <v>41</v>
      </c>
      <c r="AQ14" s="54">
        <v>42</v>
      </c>
      <c r="AR14" s="54">
        <v>43</v>
      </c>
      <c r="AS14" s="54">
        <v>44</v>
      </c>
      <c r="AT14" s="54">
        <v>45</v>
      </c>
      <c r="AU14" s="54">
        <v>46</v>
      </c>
      <c r="AV14" s="54">
        <v>47</v>
      </c>
      <c r="AW14" s="54">
        <v>48</v>
      </c>
      <c r="AX14" s="54">
        <v>49</v>
      </c>
      <c r="AY14" s="54">
        <v>50</v>
      </c>
      <c r="AZ14" s="54">
        <v>51</v>
      </c>
      <c r="BA14" s="55">
        <v>52</v>
      </c>
      <c r="BB14" s="499"/>
      <c r="BC14" s="54" t="s">
        <v>126</v>
      </c>
      <c r="BD14" s="54" t="s">
        <v>151</v>
      </c>
      <c r="BE14" s="54" t="s">
        <v>126</v>
      </c>
      <c r="BF14" s="54" t="s">
        <v>127</v>
      </c>
      <c r="BG14" s="54" t="s">
        <v>126</v>
      </c>
      <c r="BH14" s="54" t="s">
        <v>127</v>
      </c>
      <c r="BI14" s="482"/>
      <c r="BJ14" s="485"/>
      <c r="BK14" s="496"/>
      <c r="BL14" s="496"/>
      <c r="BM14" s="483"/>
      <c r="BN14" s="482"/>
      <c r="BO14" s="486"/>
      <c r="BP14" s="486"/>
    </row>
    <row r="15" spans="1:123" ht="12.75">
      <c r="A15" s="500" t="s">
        <v>128</v>
      </c>
      <c r="B15" s="457"/>
      <c r="C15" s="502"/>
      <c r="D15" s="457"/>
      <c r="E15" s="457"/>
      <c r="F15" s="457"/>
      <c r="G15" s="457"/>
      <c r="H15" s="457"/>
      <c r="I15" s="504"/>
      <c r="J15" s="504"/>
      <c r="K15" s="457"/>
      <c r="L15" s="504"/>
      <c r="M15" s="457"/>
      <c r="N15" s="457"/>
      <c r="O15" s="457"/>
      <c r="P15" s="457"/>
      <c r="Q15" s="504"/>
      <c r="R15" s="457"/>
      <c r="S15" s="457" t="s">
        <v>132</v>
      </c>
      <c r="T15" s="457" t="s">
        <v>132</v>
      </c>
      <c r="U15" s="457"/>
      <c r="V15" s="457"/>
      <c r="W15" s="457"/>
      <c r="X15" s="504"/>
      <c r="Y15" s="504"/>
      <c r="Z15" s="504"/>
      <c r="AA15" s="457"/>
      <c r="AB15" s="457"/>
      <c r="AC15" s="457"/>
      <c r="AD15" s="504"/>
      <c r="AE15" s="504"/>
      <c r="AF15" s="504"/>
      <c r="AG15" s="504"/>
      <c r="AH15" s="504"/>
      <c r="AI15" s="457"/>
      <c r="AJ15" s="504"/>
      <c r="AK15" s="457"/>
      <c r="AL15" s="457"/>
      <c r="AM15" s="457"/>
      <c r="AN15" s="457"/>
      <c r="AO15" s="504"/>
      <c r="AP15" s="504"/>
      <c r="AQ15" s="504" t="s">
        <v>131</v>
      </c>
      <c r="AR15" s="504" t="s">
        <v>131</v>
      </c>
      <c r="AS15" s="504" t="s">
        <v>132</v>
      </c>
      <c r="AT15" s="504" t="s">
        <v>132</v>
      </c>
      <c r="AU15" s="504" t="s">
        <v>132</v>
      </c>
      <c r="AV15" s="504" t="s">
        <v>132</v>
      </c>
      <c r="AW15" s="504" t="s">
        <v>132</v>
      </c>
      <c r="AX15" s="504" t="s">
        <v>132</v>
      </c>
      <c r="AY15" s="504" t="s">
        <v>132</v>
      </c>
      <c r="AZ15" s="504" t="s">
        <v>132</v>
      </c>
      <c r="BA15" s="504" t="s">
        <v>132</v>
      </c>
      <c r="BB15" s="500" t="s">
        <v>128</v>
      </c>
      <c r="BC15" s="507">
        <f>BE15+BG15</f>
        <v>39</v>
      </c>
      <c r="BD15" s="509">
        <f>BF15+BH15</f>
        <v>1404</v>
      </c>
      <c r="BE15" s="507">
        <v>17</v>
      </c>
      <c r="BF15" s="509">
        <f>BE15*36</f>
        <v>612</v>
      </c>
      <c r="BG15" s="507">
        <v>22</v>
      </c>
      <c r="BH15" s="509">
        <f>BG15*36</f>
        <v>792</v>
      </c>
      <c r="BI15" s="500">
        <v>2</v>
      </c>
      <c r="BJ15" s="507">
        <v>0</v>
      </c>
      <c r="BK15" s="500">
        <v>0</v>
      </c>
      <c r="BL15" s="500">
        <v>0</v>
      </c>
      <c r="BM15" s="500">
        <v>0</v>
      </c>
      <c r="BN15" s="500">
        <v>0</v>
      </c>
      <c r="BO15" s="506">
        <v>11</v>
      </c>
      <c r="BP15" s="506">
        <f>BO15+BN15+BM15+BL15+BK15+BJ15+BI15+BC15</f>
        <v>52</v>
      </c>
      <c r="BQ15" s="163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3"/>
    </row>
    <row r="16" spans="1:123" ht="6" customHeight="1">
      <c r="A16" s="501"/>
      <c r="B16" s="458"/>
      <c r="C16" s="503"/>
      <c r="D16" s="458"/>
      <c r="E16" s="458"/>
      <c r="F16" s="458"/>
      <c r="G16" s="458"/>
      <c r="H16" s="458"/>
      <c r="I16" s="505"/>
      <c r="J16" s="505"/>
      <c r="K16" s="458"/>
      <c r="L16" s="505"/>
      <c r="M16" s="458"/>
      <c r="N16" s="458"/>
      <c r="O16" s="458"/>
      <c r="P16" s="458"/>
      <c r="Q16" s="505"/>
      <c r="R16" s="458"/>
      <c r="S16" s="458"/>
      <c r="T16" s="458"/>
      <c r="U16" s="458"/>
      <c r="V16" s="458"/>
      <c r="W16" s="458"/>
      <c r="X16" s="505"/>
      <c r="Y16" s="505"/>
      <c r="Z16" s="505"/>
      <c r="AA16" s="458"/>
      <c r="AB16" s="458"/>
      <c r="AC16" s="458"/>
      <c r="AD16" s="505"/>
      <c r="AE16" s="505"/>
      <c r="AF16" s="505"/>
      <c r="AG16" s="505"/>
      <c r="AH16" s="505"/>
      <c r="AI16" s="458"/>
      <c r="AJ16" s="505"/>
      <c r="AK16" s="458"/>
      <c r="AL16" s="458"/>
      <c r="AM16" s="458"/>
      <c r="AN16" s="458"/>
      <c r="AO16" s="505"/>
      <c r="AP16" s="505"/>
      <c r="AQ16" s="505"/>
      <c r="AR16" s="505"/>
      <c r="AS16" s="505"/>
      <c r="AT16" s="505"/>
      <c r="AU16" s="505"/>
      <c r="AV16" s="505"/>
      <c r="AW16" s="505"/>
      <c r="AX16" s="505"/>
      <c r="AY16" s="505"/>
      <c r="AZ16" s="505"/>
      <c r="BA16" s="505"/>
      <c r="BB16" s="501"/>
      <c r="BC16" s="508"/>
      <c r="BD16" s="501"/>
      <c r="BE16" s="508"/>
      <c r="BF16" s="501"/>
      <c r="BG16" s="508"/>
      <c r="BH16" s="501"/>
      <c r="BI16" s="501"/>
      <c r="BJ16" s="508"/>
      <c r="BK16" s="501"/>
      <c r="BL16" s="501"/>
      <c r="BM16" s="501"/>
      <c r="BN16" s="501"/>
      <c r="BO16" s="506"/>
      <c r="BP16" s="506"/>
      <c r="BQ16" s="163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3"/>
    </row>
    <row r="17" spans="1:123" ht="12.75">
      <c r="A17" s="500" t="s">
        <v>130</v>
      </c>
      <c r="B17" s="504"/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504" t="s">
        <v>131</v>
      </c>
      <c r="S17" s="457" t="s">
        <v>132</v>
      </c>
      <c r="T17" s="457" t="s">
        <v>132</v>
      </c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451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 t="s">
        <v>131</v>
      </c>
      <c r="AS17" s="504" t="s">
        <v>132</v>
      </c>
      <c r="AT17" s="504" t="s">
        <v>132</v>
      </c>
      <c r="AU17" s="504" t="s">
        <v>132</v>
      </c>
      <c r="AV17" s="504" t="s">
        <v>132</v>
      </c>
      <c r="AW17" s="504" t="s">
        <v>132</v>
      </c>
      <c r="AX17" s="504" t="s">
        <v>132</v>
      </c>
      <c r="AY17" s="504" t="s">
        <v>132</v>
      </c>
      <c r="AZ17" s="504" t="s">
        <v>132</v>
      </c>
      <c r="BA17" s="504" t="s">
        <v>132</v>
      </c>
      <c r="BB17" s="500" t="s">
        <v>130</v>
      </c>
      <c r="BC17" s="507">
        <f>BE17+BG17</f>
        <v>39</v>
      </c>
      <c r="BD17" s="509">
        <f>BF17+BH17</f>
        <v>1404</v>
      </c>
      <c r="BE17" s="510" t="s">
        <v>134</v>
      </c>
      <c r="BF17" s="509">
        <f>BE17*36</f>
        <v>576</v>
      </c>
      <c r="BG17" s="510" t="s">
        <v>152</v>
      </c>
      <c r="BH17" s="509">
        <f>BG17*36</f>
        <v>828</v>
      </c>
      <c r="BI17" s="500">
        <v>2</v>
      </c>
      <c r="BJ17" s="500">
        <v>0</v>
      </c>
      <c r="BK17" s="500">
        <v>0</v>
      </c>
      <c r="BL17" s="500">
        <v>0</v>
      </c>
      <c r="BM17" s="500">
        <v>0</v>
      </c>
      <c r="BN17" s="500">
        <v>0</v>
      </c>
      <c r="BO17" s="506">
        <v>11</v>
      </c>
      <c r="BP17" s="506">
        <f>BO17+BN17+BM17+BL17+BK17+BJ17+BI17+BC17</f>
        <v>52</v>
      </c>
      <c r="BQ17" s="163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3"/>
    </row>
    <row r="18" spans="1:123" ht="6" customHeight="1">
      <c r="A18" s="501"/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/>
      <c r="M18" s="505"/>
      <c r="N18" s="505"/>
      <c r="O18" s="505"/>
      <c r="P18" s="505"/>
      <c r="Q18" s="505"/>
      <c r="R18" s="505"/>
      <c r="S18" s="458"/>
      <c r="T18" s="458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452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1"/>
      <c r="BC18" s="508"/>
      <c r="BD18" s="501"/>
      <c r="BE18" s="508"/>
      <c r="BF18" s="501"/>
      <c r="BG18" s="508"/>
      <c r="BH18" s="501"/>
      <c r="BI18" s="501"/>
      <c r="BJ18" s="501"/>
      <c r="BK18" s="501"/>
      <c r="BL18" s="501"/>
      <c r="BM18" s="501"/>
      <c r="BN18" s="501"/>
      <c r="BO18" s="506"/>
      <c r="BP18" s="506"/>
      <c r="BQ18" s="163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3"/>
    </row>
    <row r="19" spans="1:123" ht="12.75" customHeight="1">
      <c r="A19" s="500" t="s">
        <v>135</v>
      </c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 t="s">
        <v>131</v>
      </c>
      <c r="S19" s="457" t="s">
        <v>132</v>
      </c>
      <c r="T19" s="457" t="s">
        <v>132</v>
      </c>
      <c r="U19" s="504"/>
      <c r="V19" s="504"/>
      <c r="W19" s="504"/>
      <c r="X19" s="504"/>
      <c r="Y19" s="504"/>
      <c r="Z19" s="451"/>
      <c r="AA19" s="504"/>
      <c r="AB19" s="504"/>
      <c r="AC19" s="504"/>
      <c r="AD19" s="504"/>
      <c r="AE19" s="504"/>
      <c r="AF19" s="504"/>
      <c r="AG19" s="504"/>
      <c r="AH19" s="504"/>
      <c r="AI19" s="504"/>
      <c r="AJ19" s="457"/>
      <c r="AK19" s="457"/>
      <c r="AL19" s="457"/>
      <c r="AM19" s="457"/>
      <c r="AN19" s="457" t="s">
        <v>136</v>
      </c>
      <c r="AO19" s="457" t="s">
        <v>136</v>
      </c>
      <c r="AP19" s="457" t="s">
        <v>136</v>
      </c>
      <c r="AQ19" s="457" t="s">
        <v>136</v>
      </c>
      <c r="AR19" s="457" t="s">
        <v>136</v>
      </c>
      <c r="AS19" s="504" t="s">
        <v>131</v>
      </c>
      <c r="AT19" s="457" t="s">
        <v>132</v>
      </c>
      <c r="AU19" s="504" t="s">
        <v>132</v>
      </c>
      <c r="AV19" s="504" t="s">
        <v>132</v>
      </c>
      <c r="AW19" s="504" t="s">
        <v>132</v>
      </c>
      <c r="AX19" s="504" t="s">
        <v>132</v>
      </c>
      <c r="AY19" s="504" t="s">
        <v>132</v>
      </c>
      <c r="AZ19" s="504" t="s">
        <v>132</v>
      </c>
      <c r="BA19" s="504" t="s">
        <v>132</v>
      </c>
      <c r="BB19" s="500" t="s">
        <v>135</v>
      </c>
      <c r="BC19" s="507">
        <f>BE19+BG19</f>
        <v>35</v>
      </c>
      <c r="BD19" s="509">
        <f>BF19+BH19</f>
        <v>1260</v>
      </c>
      <c r="BE19" s="510" t="s">
        <v>134</v>
      </c>
      <c r="BF19" s="509">
        <f>BE19*36</f>
        <v>576</v>
      </c>
      <c r="BG19" s="507">
        <v>19</v>
      </c>
      <c r="BH19" s="509">
        <f>BG19*36</f>
        <v>684</v>
      </c>
      <c r="BI19" s="500">
        <v>2</v>
      </c>
      <c r="BJ19" s="500">
        <v>0</v>
      </c>
      <c r="BK19" s="500">
        <v>5</v>
      </c>
      <c r="BL19" s="500">
        <v>0</v>
      </c>
      <c r="BM19" s="500">
        <v>0</v>
      </c>
      <c r="BN19" s="500">
        <v>0</v>
      </c>
      <c r="BO19" s="506">
        <v>10</v>
      </c>
      <c r="BP19" s="506">
        <f>BO19+BN19+BM19+BL19+BK19+BJ19+BI19+BC19</f>
        <v>52</v>
      </c>
      <c r="BQ19" s="163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3"/>
    </row>
    <row r="20" spans="1:123" ht="6" customHeight="1">
      <c r="A20" s="501"/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458"/>
      <c r="T20" s="458"/>
      <c r="U20" s="505"/>
      <c r="V20" s="505"/>
      <c r="W20" s="505"/>
      <c r="X20" s="505"/>
      <c r="Y20" s="505"/>
      <c r="Z20" s="452"/>
      <c r="AA20" s="505"/>
      <c r="AB20" s="505"/>
      <c r="AC20" s="505"/>
      <c r="AD20" s="505"/>
      <c r="AE20" s="505"/>
      <c r="AF20" s="505"/>
      <c r="AG20" s="505"/>
      <c r="AH20" s="505"/>
      <c r="AI20" s="505"/>
      <c r="AJ20" s="458"/>
      <c r="AK20" s="458"/>
      <c r="AL20" s="458"/>
      <c r="AM20" s="458"/>
      <c r="AN20" s="458"/>
      <c r="AO20" s="458"/>
      <c r="AP20" s="458"/>
      <c r="AQ20" s="458"/>
      <c r="AR20" s="458"/>
      <c r="AS20" s="505"/>
      <c r="AT20" s="458"/>
      <c r="AU20" s="505"/>
      <c r="AV20" s="505"/>
      <c r="AW20" s="505"/>
      <c r="AX20" s="505"/>
      <c r="AY20" s="505"/>
      <c r="AZ20" s="505"/>
      <c r="BA20" s="505"/>
      <c r="BB20" s="501"/>
      <c r="BC20" s="508"/>
      <c r="BD20" s="501"/>
      <c r="BE20" s="508"/>
      <c r="BF20" s="501"/>
      <c r="BG20" s="508"/>
      <c r="BH20" s="501"/>
      <c r="BI20" s="501"/>
      <c r="BJ20" s="501"/>
      <c r="BK20" s="501"/>
      <c r="BL20" s="501"/>
      <c r="BM20" s="501"/>
      <c r="BN20" s="501"/>
      <c r="BO20" s="506"/>
      <c r="BP20" s="506"/>
      <c r="BQ20" s="163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3"/>
    </row>
    <row r="21" spans="1:123" ht="12.75" customHeight="1">
      <c r="A21" s="500" t="s">
        <v>137</v>
      </c>
      <c r="B21" s="504"/>
      <c r="C21" s="504"/>
      <c r="D21" s="457"/>
      <c r="E21" s="504"/>
      <c r="F21" s="504"/>
      <c r="G21" s="504"/>
      <c r="H21" s="451"/>
      <c r="I21" s="504"/>
      <c r="J21" s="457"/>
      <c r="K21" s="457"/>
      <c r="L21" s="457"/>
      <c r="M21" s="457"/>
      <c r="N21" s="457" t="s">
        <v>133</v>
      </c>
      <c r="O21" s="457" t="s">
        <v>133</v>
      </c>
      <c r="P21" s="457" t="s">
        <v>133</v>
      </c>
      <c r="Q21" s="457" t="s">
        <v>133</v>
      </c>
      <c r="R21" s="457" t="s">
        <v>133</v>
      </c>
      <c r="S21" s="504" t="s">
        <v>132</v>
      </c>
      <c r="T21" s="504" t="s">
        <v>132</v>
      </c>
      <c r="U21" s="457" t="s">
        <v>136</v>
      </c>
      <c r="V21" s="457" t="s">
        <v>136</v>
      </c>
      <c r="W21" s="457" t="s">
        <v>136</v>
      </c>
      <c r="X21" s="457" t="s">
        <v>136</v>
      </c>
      <c r="Y21" s="457" t="s">
        <v>136</v>
      </c>
      <c r="Z21" s="457" t="s">
        <v>136</v>
      </c>
      <c r="AA21" s="457" t="s">
        <v>136</v>
      </c>
      <c r="AB21" s="457" t="s">
        <v>136</v>
      </c>
      <c r="AC21" s="457" t="s">
        <v>136</v>
      </c>
      <c r="AD21" s="457" t="s">
        <v>136</v>
      </c>
      <c r="AE21" s="457" t="s">
        <v>136</v>
      </c>
      <c r="AF21" s="457" t="s">
        <v>136</v>
      </c>
      <c r="AG21" s="457" t="s">
        <v>136</v>
      </c>
      <c r="AH21" s="504" t="s">
        <v>131</v>
      </c>
      <c r="AI21" s="512" t="s">
        <v>138</v>
      </c>
      <c r="AJ21" s="512" t="s">
        <v>138</v>
      </c>
      <c r="AK21" s="511" t="s">
        <v>138</v>
      </c>
      <c r="AL21" s="511" t="s">
        <v>138</v>
      </c>
      <c r="AM21" s="512" t="s">
        <v>247</v>
      </c>
      <c r="AN21" s="512" t="s">
        <v>247</v>
      </c>
      <c r="AO21" s="512" t="s">
        <v>247</v>
      </c>
      <c r="AP21" s="512" t="s">
        <v>247</v>
      </c>
      <c r="AQ21" s="512" t="s">
        <v>135</v>
      </c>
      <c r="AR21" s="512" t="s">
        <v>135</v>
      </c>
      <c r="AS21" s="512" t="s">
        <v>129</v>
      </c>
      <c r="AT21" s="512" t="s">
        <v>129</v>
      </c>
      <c r="AU21" s="512" t="s">
        <v>129</v>
      </c>
      <c r="AV21" s="512" t="s">
        <v>129</v>
      </c>
      <c r="AW21" s="512" t="s">
        <v>129</v>
      </c>
      <c r="AX21" s="512" t="s">
        <v>129</v>
      </c>
      <c r="AY21" s="512" t="s">
        <v>129</v>
      </c>
      <c r="AZ21" s="512" t="s">
        <v>129</v>
      </c>
      <c r="BA21" s="512" t="s">
        <v>129</v>
      </c>
      <c r="BB21" s="500" t="s">
        <v>137</v>
      </c>
      <c r="BC21" s="507">
        <f>BE21+BG21</f>
        <v>12</v>
      </c>
      <c r="BD21" s="509">
        <f>BF21+BH21</f>
        <v>432</v>
      </c>
      <c r="BE21" s="510" t="s">
        <v>148</v>
      </c>
      <c r="BF21" s="509">
        <f>BE21*36</f>
        <v>432</v>
      </c>
      <c r="BG21" s="517" t="s">
        <v>133</v>
      </c>
      <c r="BH21" s="509">
        <f>BG21*36</f>
        <v>0</v>
      </c>
      <c r="BI21" s="500">
        <v>1</v>
      </c>
      <c r="BJ21" s="500">
        <v>5</v>
      </c>
      <c r="BK21" s="500">
        <v>13</v>
      </c>
      <c r="BL21" s="500">
        <v>4</v>
      </c>
      <c r="BM21" s="500">
        <v>4</v>
      </c>
      <c r="BN21" s="500">
        <v>2</v>
      </c>
      <c r="BO21" s="506">
        <v>2</v>
      </c>
      <c r="BP21" s="506">
        <f>BO21+BN21+BM21+BL21+BK21+BJ21+BI21+BC21</f>
        <v>43</v>
      </c>
      <c r="BQ21" s="163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3"/>
    </row>
    <row r="22" spans="1:123" ht="9" customHeight="1">
      <c r="A22" s="501"/>
      <c r="B22" s="505"/>
      <c r="C22" s="505"/>
      <c r="D22" s="458"/>
      <c r="E22" s="505"/>
      <c r="F22" s="505"/>
      <c r="G22" s="505"/>
      <c r="H22" s="452"/>
      <c r="I22" s="505"/>
      <c r="J22" s="458"/>
      <c r="K22" s="458"/>
      <c r="L22" s="458"/>
      <c r="M22" s="458"/>
      <c r="N22" s="458"/>
      <c r="O22" s="458"/>
      <c r="P22" s="458"/>
      <c r="Q22" s="458"/>
      <c r="R22" s="458"/>
      <c r="S22" s="505"/>
      <c r="T22" s="505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505"/>
      <c r="AI22" s="512"/>
      <c r="AJ22" s="512"/>
      <c r="AK22" s="511"/>
      <c r="AL22" s="511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2"/>
      <c r="AZ22" s="512"/>
      <c r="BA22" s="512"/>
      <c r="BB22" s="501"/>
      <c r="BC22" s="508"/>
      <c r="BD22" s="501"/>
      <c r="BE22" s="508"/>
      <c r="BF22" s="501"/>
      <c r="BG22" s="508"/>
      <c r="BH22" s="501"/>
      <c r="BI22" s="501"/>
      <c r="BJ22" s="501"/>
      <c r="BK22" s="501"/>
      <c r="BL22" s="501"/>
      <c r="BM22" s="501"/>
      <c r="BN22" s="501"/>
      <c r="BO22" s="506"/>
      <c r="BP22" s="506"/>
      <c r="BQ22" s="163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3"/>
    </row>
    <row r="23" spans="1:123" ht="12.75" customHeight="1" hidden="1">
      <c r="A23" s="500" t="s">
        <v>140</v>
      </c>
      <c r="B23" s="504" t="s">
        <v>129</v>
      </c>
      <c r="C23" s="504" t="s">
        <v>129</v>
      </c>
      <c r="D23" s="504" t="s">
        <v>129</v>
      </c>
      <c r="E23" s="504" t="s">
        <v>129</v>
      </c>
      <c r="F23" s="504" t="s">
        <v>129</v>
      </c>
      <c r="G23" s="504" t="s">
        <v>129</v>
      </c>
      <c r="H23" s="504" t="s">
        <v>129</v>
      </c>
      <c r="I23" s="504" t="s">
        <v>129</v>
      </c>
      <c r="J23" s="504" t="s">
        <v>129</v>
      </c>
      <c r="K23" s="504" t="s">
        <v>129</v>
      </c>
      <c r="L23" s="457" t="s">
        <v>129</v>
      </c>
      <c r="M23" s="504" t="s">
        <v>129</v>
      </c>
      <c r="N23" s="504" t="s">
        <v>129</v>
      </c>
      <c r="O23" s="504" t="s">
        <v>129</v>
      </c>
      <c r="P23" s="504" t="s">
        <v>129</v>
      </c>
      <c r="Q23" s="504" t="s">
        <v>129</v>
      </c>
      <c r="R23" s="504" t="s">
        <v>129</v>
      </c>
      <c r="S23" s="504" t="s">
        <v>129</v>
      </c>
      <c r="T23" s="504" t="s">
        <v>129</v>
      </c>
      <c r="U23" s="504" t="s">
        <v>129</v>
      </c>
      <c r="V23" s="504" t="s">
        <v>129</v>
      </c>
      <c r="W23" s="514" t="s">
        <v>129</v>
      </c>
      <c r="X23" s="504" t="s">
        <v>129</v>
      </c>
      <c r="Y23" s="515" t="s">
        <v>129</v>
      </c>
      <c r="Z23" s="504" t="s">
        <v>129</v>
      </c>
      <c r="AA23" s="504" t="s">
        <v>129</v>
      </c>
      <c r="AB23" s="504" t="s">
        <v>129</v>
      </c>
      <c r="AC23" s="504" t="s">
        <v>129</v>
      </c>
      <c r="AD23" s="504" t="s">
        <v>129</v>
      </c>
      <c r="AE23" s="504" t="s">
        <v>129</v>
      </c>
      <c r="AF23" s="514" t="s">
        <v>129</v>
      </c>
      <c r="AG23" s="504" t="s">
        <v>129</v>
      </c>
      <c r="AH23" s="504" t="s">
        <v>129</v>
      </c>
      <c r="AI23" s="515" t="s">
        <v>129</v>
      </c>
      <c r="AJ23" s="504" t="s">
        <v>129</v>
      </c>
      <c r="AK23" s="514" t="s">
        <v>129</v>
      </c>
      <c r="AL23" s="504" t="s">
        <v>129</v>
      </c>
      <c r="AM23" s="515" t="s">
        <v>129</v>
      </c>
      <c r="AN23" s="504" t="s">
        <v>129</v>
      </c>
      <c r="AO23" s="504" t="s">
        <v>129</v>
      </c>
      <c r="AP23" s="514" t="s">
        <v>129</v>
      </c>
      <c r="AQ23" s="504" t="s">
        <v>129</v>
      </c>
      <c r="AR23" s="515" t="s">
        <v>129</v>
      </c>
      <c r="AS23" s="504" t="s">
        <v>129</v>
      </c>
      <c r="AT23" s="504" t="s">
        <v>129</v>
      </c>
      <c r="AU23" s="504" t="s">
        <v>129</v>
      </c>
      <c r="AV23" s="504" t="s">
        <v>129</v>
      </c>
      <c r="AW23" s="504" t="s">
        <v>129</v>
      </c>
      <c r="AX23" s="504" t="s">
        <v>129</v>
      </c>
      <c r="AY23" s="504" t="s">
        <v>129</v>
      </c>
      <c r="AZ23" s="504" t="s">
        <v>129</v>
      </c>
      <c r="BA23" s="504" t="s">
        <v>129</v>
      </c>
      <c r="BB23" s="500" t="s">
        <v>140</v>
      </c>
      <c r="BC23" s="507">
        <v>0</v>
      </c>
      <c r="BD23" s="500"/>
      <c r="BE23" s="507">
        <v>0</v>
      </c>
      <c r="BF23" s="509"/>
      <c r="BG23" s="507">
        <v>0</v>
      </c>
      <c r="BH23" s="509"/>
      <c r="BI23" s="500">
        <v>0</v>
      </c>
      <c r="BJ23" s="500">
        <v>0</v>
      </c>
      <c r="BK23" s="500">
        <v>0</v>
      </c>
      <c r="BL23" s="500">
        <v>0</v>
      </c>
      <c r="BM23" s="500">
        <v>0</v>
      </c>
      <c r="BN23" s="500">
        <v>0</v>
      </c>
      <c r="BO23" s="506">
        <v>0</v>
      </c>
      <c r="BP23" s="506">
        <v>0</v>
      </c>
      <c r="BQ23" s="163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3"/>
    </row>
    <row r="24" spans="1:123" ht="12.75" customHeight="1" hidden="1">
      <c r="A24" s="501"/>
      <c r="B24" s="513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05"/>
      <c r="Y24" s="513"/>
      <c r="Z24" s="513"/>
      <c r="AA24" s="513"/>
      <c r="AB24" s="513"/>
      <c r="AC24" s="513"/>
      <c r="AD24" s="513"/>
      <c r="AE24" s="513"/>
      <c r="AF24" s="513"/>
      <c r="AG24" s="505"/>
      <c r="AH24" s="505"/>
      <c r="AI24" s="513"/>
      <c r="AJ24" s="513"/>
      <c r="AK24" s="513"/>
      <c r="AL24" s="505"/>
      <c r="AM24" s="513"/>
      <c r="AN24" s="513"/>
      <c r="AO24" s="513"/>
      <c r="AP24" s="513"/>
      <c r="AQ24" s="516"/>
      <c r="AR24" s="513"/>
      <c r="AS24" s="505"/>
      <c r="AT24" s="513"/>
      <c r="AU24" s="513"/>
      <c r="AV24" s="513"/>
      <c r="AW24" s="513"/>
      <c r="AX24" s="513"/>
      <c r="AY24" s="513"/>
      <c r="AZ24" s="513"/>
      <c r="BA24" s="513"/>
      <c r="BB24" s="501"/>
      <c r="BC24" s="508"/>
      <c r="BD24" s="501"/>
      <c r="BE24" s="508"/>
      <c r="BF24" s="501"/>
      <c r="BG24" s="508"/>
      <c r="BH24" s="501"/>
      <c r="BI24" s="501"/>
      <c r="BJ24" s="501"/>
      <c r="BK24" s="501"/>
      <c r="BL24" s="501"/>
      <c r="BM24" s="501"/>
      <c r="BN24" s="501"/>
      <c r="BO24" s="506"/>
      <c r="BP24" s="506"/>
      <c r="BQ24" s="163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3"/>
    </row>
    <row r="25" spans="53:123" ht="21.75" customHeight="1">
      <c r="BA25" s="165"/>
      <c r="BB25" s="162" t="s">
        <v>54</v>
      </c>
      <c r="BC25" s="162">
        <f aca="true" t="shared" si="0" ref="BC25:BP25">SUM(BC15:BC21)</f>
        <v>125</v>
      </c>
      <c r="BD25" s="162">
        <f t="shared" si="0"/>
        <v>4500</v>
      </c>
      <c r="BE25" s="162">
        <f t="shared" si="0"/>
        <v>17</v>
      </c>
      <c r="BF25" s="162">
        <f t="shared" si="0"/>
        <v>2196</v>
      </c>
      <c r="BG25" s="162">
        <f t="shared" si="0"/>
        <v>41</v>
      </c>
      <c r="BH25" s="162">
        <f t="shared" si="0"/>
        <v>2304</v>
      </c>
      <c r="BI25" s="162">
        <f t="shared" si="0"/>
        <v>7</v>
      </c>
      <c r="BJ25" s="162">
        <f t="shared" si="0"/>
        <v>5</v>
      </c>
      <c r="BK25" s="162">
        <f t="shared" si="0"/>
        <v>18</v>
      </c>
      <c r="BL25" s="162">
        <f t="shared" si="0"/>
        <v>4</v>
      </c>
      <c r="BM25" s="162">
        <f t="shared" si="0"/>
        <v>4</v>
      </c>
      <c r="BN25" s="162">
        <f t="shared" si="0"/>
        <v>2</v>
      </c>
      <c r="BO25" s="162">
        <f t="shared" si="0"/>
        <v>34</v>
      </c>
      <c r="BP25" s="162">
        <f t="shared" si="0"/>
        <v>199</v>
      </c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</row>
    <row r="26" spans="1:132" s="166" customFormat="1" ht="13.5" customHeight="1" thickBot="1">
      <c r="A26" s="27" t="s">
        <v>141</v>
      </c>
      <c r="AV26" s="167"/>
      <c r="AW26" s="167"/>
      <c r="AX26" s="167"/>
      <c r="AY26" s="167"/>
      <c r="AZ26" s="167"/>
      <c r="BA26" s="167"/>
      <c r="BB26" s="167"/>
      <c r="BC26" s="167"/>
      <c r="BD26" s="167"/>
      <c r="BM26" s="56"/>
      <c r="BN26" s="56"/>
      <c r="BO26" s="56"/>
      <c r="DX26" s="168"/>
      <c r="DY26" s="168"/>
      <c r="DZ26" s="168"/>
      <c r="EA26" s="168"/>
      <c r="EB26" s="168"/>
    </row>
    <row r="27" spans="1:132" s="166" customFormat="1" ht="13.5" customHeight="1" thickBot="1">
      <c r="A27" s="28"/>
      <c r="B27" s="169" t="s">
        <v>92</v>
      </c>
      <c r="M27" s="29" t="s">
        <v>131</v>
      </c>
      <c r="N27" s="169" t="s">
        <v>142</v>
      </c>
      <c r="Z27" s="29" t="s">
        <v>133</v>
      </c>
      <c r="AB27" s="525" t="s">
        <v>121</v>
      </c>
      <c r="AC27" s="525"/>
      <c r="AD27" s="525"/>
      <c r="AE27" s="525"/>
      <c r="AF27" s="525"/>
      <c r="AG27" s="525"/>
      <c r="AH27" s="525"/>
      <c r="AI27" s="525"/>
      <c r="AJ27" s="525"/>
      <c r="AK27" s="525"/>
      <c r="AL27" s="525"/>
      <c r="AM27" s="525"/>
      <c r="AN27" s="526"/>
      <c r="AO27" s="526"/>
      <c r="AP27" s="526"/>
      <c r="AQ27" s="526"/>
      <c r="AR27" s="29" t="s">
        <v>136</v>
      </c>
      <c r="AT27" s="527" t="s">
        <v>143</v>
      </c>
      <c r="AU27" s="527"/>
      <c r="AV27" s="527"/>
      <c r="AW27" s="527"/>
      <c r="AX27" s="527"/>
      <c r="AY27" s="527"/>
      <c r="AZ27" s="527"/>
      <c r="BA27" s="527"/>
      <c r="BB27" s="527"/>
      <c r="BC27" s="527"/>
      <c r="BD27" s="442"/>
      <c r="BE27" s="442"/>
      <c r="BF27" s="29" t="s">
        <v>138</v>
      </c>
      <c r="BH27" s="518" t="s">
        <v>144</v>
      </c>
      <c r="BI27" s="518"/>
      <c r="BJ27" s="518"/>
      <c r="BK27" s="518"/>
      <c r="BL27" s="519"/>
      <c r="BM27" s="171" t="s">
        <v>132</v>
      </c>
      <c r="BN27" s="169" t="s">
        <v>26</v>
      </c>
      <c r="DX27" s="168"/>
      <c r="DY27" s="168"/>
      <c r="DZ27" s="168"/>
      <c r="EA27" s="168"/>
      <c r="EB27" s="168"/>
    </row>
    <row r="28" spans="28:132" s="166" customFormat="1" ht="25.5" customHeight="1" thickBot="1">
      <c r="AB28" s="525"/>
      <c r="AC28" s="525"/>
      <c r="AD28" s="525"/>
      <c r="AE28" s="525"/>
      <c r="AF28" s="525"/>
      <c r="AG28" s="525"/>
      <c r="AH28" s="525"/>
      <c r="AI28" s="525"/>
      <c r="AJ28" s="525"/>
      <c r="AK28" s="525"/>
      <c r="AL28" s="525"/>
      <c r="AM28" s="525"/>
      <c r="AN28" s="526"/>
      <c r="AO28" s="526"/>
      <c r="AP28" s="526"/>
      <c r="AQ28" s="526"/>
      <c r="AR28" s="172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442"/>
      <c r="BE28" s="442"/>
      <c r="BH28" s="518"/>
      <c r="BI28" s="518"/>
      <c r="BJ28" s="518"/>
      <c r="BK28" s="518"/>
      <c r="BL28" s="519"/>
      <c r="BM28" s="170"/>
      <c r="BN28" s="170"/>
      <c r="BO28" s="170"/>
      <c r="BP28" s="170"/>
      <c r="BQ28" s="170"/>
      <c r="BR28" s="170"/>
      <c r="DX28" s="168"/>
      <c r="DY28" s="168"/>
      <c r="DZ28" s="168"/>
      <c r="EA28" s="168"/>
      <c r="EB28" s="168"/>
    </row>
    <row r="29" spans="1:30" ht="13.5" thickBot="1">
      <c r="A29" s="30" t="s">
        <v>139</v>
      </c>
      <c r="B29" s="523" t="s">
        <v>248</v>
      </c>
      <c r="C29" s="523"/>
      <c r="D29" s="523"/>
      <c r="E29" s="523"/>
      <c r="F29" s="523"/>
      <c r="G29" s="523"/>
      <c r="H29" s="523"/>
      <c r="I29" s="523"/>
      <c r="J29" s="523"/>
      <c r="K29" s="523"/>
      <c r="P29" s="174" t="s">
        <v>135</v>
      </c>
      <c r="Q29" s="523" t="s">
        <v>249</v>
      </c>
      <c r="R29" s="523"/>
      <c r="S29" s="523"/>
      <c r="T29" s="523"/>
      <c r="U29" s="523"/>
      <c r="V29" s="523"/>
      <c r="W29" s="523"/>
      <c r="X29" s="523"/>
      <c r="AC29" s="171" t="s">
        <v>129</v>
      </c>
      <c r="AD29" s="169" t="s">
        <v>146</v>
      </c>
    </row>
    <row r="30" spans="2:69" ht="25.5" customHeight="1"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175"/>
      <c r="M30" s="175"/>
      <c r="N30" s="175"/>
      <c r="O30" s="175"/>
      <c r="Q30" s="523"/>
      <c r="R30" s="523"/>
      <c r="S30" s="523"/>
      <c r="T30" s="523"/>
      <c r="U30" s="523"/>
      <c r="V30" s="523"/>
      <c r="W30" s="523"/>
      <c r="X30" s="523"/>
      <c r="Y30" s="176"/>
      <c r="Z30" s="176"/>
      <c r="AA30" s="166"/>
      <c r="AB30" s="166"/>
      <c r="AC30" s="166"/>
      <c r="AD30" s="166"/>
      <c r="AE30" s="166"/>
      <c r="AF30" s="177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R30" s="166"/>
      <c r="AS30" s="166"/>
      <c r="AT30" s="179"/>
      <c r="AU30" s="178"/>
      <c r="AV30" s="178"/>
      <c r="AW30" s="178"/>
      <c r="AX30" s="178"/>
      <c r="AY30" s="178"/>
      <c r="AZ30" s="178"/>
      <c r="BA30" s="178"/>
      <c r="BB30" s="178"/>
      <c r="BC30" s="173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</row>
    <row r="31" spans="6:69" ht="12.75">
      <c r="F31" s="181"/>
      <c r="G31" s="181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81"/>
      <c r="T31" s="181"/>
      <c r="U31" s="181"/>
      <c r="V31" s="181"/>
      <c r="W31" s="181"/>
      <c r="X31" s="181"/>
      <c r="Y31" s="181"/>
      <c r="Z31" s="181"/>
      <c r="AF31" s="163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T31" s="163"/>
      <c r="AU31" s="178"/>
      <c r="AV31" s="178"/>
      <c r="AW31" s="178"/>
      <c r="AX31" s="178"/>
      <c r="AY31" s="178"/>
      <c r="AZ31" s="178"/>
      <c r="BA31" s="178"/>
      <c r="BB31" s="178"/>
      <c r="BC31" s="173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</row>
    <row r="32" spans="48:68" ht="13.5" customHeight="1">
      <c r="AV32" s="166"/>
      <c r="AW32" s="166"/>
      <c r="AX32" s="166"/>
      <c r="AY32" s="166"/>
      <c r="AZ32" s="166"/>
      <c r="BA32" s="166"/>
      <c r="BM32" s="166"/>
      <c r="BN32" s="166"/>
      <c r="BO32" s="166"/>
      <c r="BP32" s="166"/>
    </row>
    <row r="33" spans="7:25" ht="12.75"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W33" s="31"/>
      <c r="X33" s="31"/>
      <c r="Y33" s="31"/>
    </row>
  </sheetData>
  <sheetProtection/>
  <mergeCells count="440">
    <mergeCell ref="Z5:AK5"/>
    <mergeCell ref="AF3:BB3"/>
    <mergeCell ref="B29:K30"/>
    <mergeCell ref="Q29:X30"/>
    <mergeCell ref="G33:Q33"/>
    <mergeCell ref="AB27:AQ28"/>
    <mergeCell ref="AT27:BE28"/>
    <mergeCell ref="Z19:Z20"/>
    <mergeCell ref="AJ19:AJ20"/>
    <mergeCell ref="AO19:AO20"/>
    <mergeCell ref="BH27:BL28"/>
    <mergeCell ref="AQ17:AQ18"/>
    <mergeCell ref="BD6:BL6"/>
    <mergeCell ref="BA23:BA24"/>
    <mergeCell ref="BB23:BB24"/>
    <mergeCell ref="BC23:BC24"/>
    <mergeCell ref="BD23:BD24"/>
    <mergeCell ref="BE23:BE24"/>
    <mergeCell ref="BF23:BF24"/>
    <mergeCell ref="AQ19:AQ20"/>
    <mergeCell ref="AR19:AR20"/>
    <mergeCell ref="AS19:AS20"/>
    <mergeCell ref="AT19:AT20"/>
    <mergeCell ref="AU19:AU20"/>
    <mergeCell ref="AP19:AP20"/>
    <mergeCell ref="BA21:BA22"/>
    <mergeCell ref="AX21:AX22"/>
    <mergeCell ref="AU21:AU22"/>
    <mergeCell ref="BE21:BE22"/>
    <mergeCell ref="BF21:BF22"/>
    <mergeCell ref="AS23:AS24"/>
    <mergeCell ref="AT23:AT24"/>
    <mergeCell ref="AW23:AW24"/>
    <mergeCell ref="AX23:AX24"/>
    <mergeCell ref="AU23:AU24"/>
    <mergeCell ref="AV23:AV24"/>
    <mergeCell ref="AW21:AW22"/>
    <mergeCell ref="BG21:BG22"/>
    <mergeCell ref="BH21:BH22"/>
    <mergeCell ref="AY21:AY22"/>
    <mergeCell ref="AZ21:AZ22"/>
    <mergeCell ref="BO23:BO24"/>
    <mergeCell ref="AY23:AY24"/>
    <mergeCell ref="AZ23:AZ24"/>
    <mergeCell ref="BO21:BO22"/>
    <mergeCell ref="BB21:BB22"/>
    <mergeCell ref="BG23:BG24"/>
    <mergeCell ref="AO23:AO24"/>
    <mergeCell ref="AP23:AP24"/>
    <mergeCell ref="BP23:BP24"/>
    <mergeCell ref="BI23:BI24"/>
    <mergeCell ref="BJ23:BJ24"/>
    <mergeCell ref="BK23:BK24"/>
    <mergeCell ref="BL23:BL24"/>
    <mergeCell ref="BM23:BM24"/>
    <mergeCell ref="BN23:BN24"/>
    <mergeCell ref="BH23:BH24"/>
    <mergeCell ref="AI23:AI24"/>
    <mergeCell ref="AJ23:AJ24"/>
    <mergeCell ref="AK23:AK24"/>
    <mergeCell ref="AL23:AL24"/>
    <mergeCell ref="AM23:AM24"/>
    <mergeCell ref="AN23:AN24"/>
    <mergeCell ref="Y23:Y24"/>
    <mergeCell ref="Z23:Z24"/>
    <mergeCell ref="AQ23:AQ24"/>
    <mergeCell ref="AR23:AR24"/>
    <mergeCell ref="AC23:AC24"/>
    <mergeCell ref="AD23:AD24"/>
    <mergeCell ref="AE23:AE24"/>
    <mergeCell ref="AF23:AF24"/>
    <mergeCell ref="AG23:AG24"/>
    <mergeCell ref="AH23:AH24"/>
    <mergeCell ref="S23:S24"/>
    <mergeCell ref="T23:T24"/>
    <mergeCell ref="U23:U24"/>
    <mergeCell ref="V23:V24"/>
    <mergeCell ref="W23:W24"/>
    <mergeCell ref="X23:X24"/>
    <mergeCell ref="I23:I24"/>
    <mergeCell ref="J23:J24"/>
    <mergeCell ref="AA23:AA24"/>
    <mergeCell ref="AB23:AB24"/>
    <mergeCell ref="M23:M24"/>
    <mergeCell ref="N23:N24"/>
    <mergeCell ref="O23:O24"/>
    <mergeCell ref="P23:P24"/>
    <mergeCell ref="Q23:Q24"/>
    <mergeCell ref="R23:R24"/>
    <mergeCell ref="K23:K24"/>
    <mergeCell ref="L23:L24"/>
    <mergeCell ref="A23:A24"/>
    <mergeCell ref="B23:B24"/>
    <mergeCell ref="C23:C24"/>
    <mergeCell ref="D23:D24"/>
    <mergeCell ref="E23:E24"/>
    <mergeCell ref="F23:F24"/>
    <mergeCell ref="G23:G24"/>
    <mergeCell ref="H23:H24"/>
    <mergeCell ref="AG21:AG22"/>
    <mergeCell ref="AH21:AH22"/>
    <mergeCell ref="AI21:AI22"/>
    <mergeCell ref="AJ21:AJ22"/>
    <mergeCell ref="BP21:BP22"/>
    <mergeCell ref="BI21:BI22"/>
    <mergeCell ref="BJ21:BJ22"/>
    <mergeCell ref="BK21:BK22"/>
    <mergeCell ref="BL21:BL22"/>
    <mergeCell ref="BM21:BM22"/>
    <mergeCell ref="BN21:BN22"/>
    <mergeCell ref="BC21:BC22"/>
    <mergeCell ref="BD21:BD22"/>
    <mergeCell ref="AO21:AO22"/>
    <mergeCell ref="AP21:AP22"/>
    <mergeCell ref="AQ21:AQ22"/>
    <mergeCell ref="AR21:AR22"/>
    <mergeCell ref="AS21:AS22"/>
    <mergeCell ref="AT21:AT22"/>
    <mergeCell ref="AV21:AV22"/>
    <mergeCell ref="AK21:AK22"/>
    <mergeCell ref="AL21:AL22"/>
    <mergeCell ref="AM21:AM22"/>
    <mergeCell ref="AN21:AN22"/>
    <mergeCell ref="Z21:Z22"/>
    <mergeCell ref="AA21:AA22"/>
    <mergeCell ref="AB21:AB22"/>
    <mergeCell ref="AC21:AC22"/>
    <mergeCell ref="AD21:AD22"/>
    <mergeCell ref="AE21:AE22"/>
    <mergeCell ref="AF21:AF22"/>
    <mergeCell ref="W21:W22"/>
    <mergeCell ref="X21:X22"/>
    <mergeCell ref="Q21:Q22"/>
    <mergeCell ref="R21:R22"/>
    <mergeCell ref="S21:S22"/>
    <mergeCell ref="T21:T22"/>
    <mergeCell ref="Y21:Y22"/>
    <mergeCell ref="V21:V22"/>
    <mergeCell ref="J21:J22"/>
    <mergeCell ref="K21:K22"/>
    <mergeCell ref="L21:L22"/>
    <mergeCell ref="U21:U22"/>
    <mergeCell ref="M21:M22"/>
    <mergeCell ref="N21:N22"/>
    <mergeCell ref="O21:O22"/>
    <mergeCell ref="P21:P22"/>
    <mergeCell ref="I21:I22"/>
    <mergeCell ref="A21:A22"/>
    <mergeCell ref="BM19:BM20"/>
    <mergeCell ref="BN19:BN20"/>
    <mergeCell ref="BE19:BE20"/>
    <mergeCell ref="BF19:BF20"/>
    <mergeCell ref="BG19:BG20"/>
    <mergeCell ref="BH19:BH20"/>
    <mergeCell ref="BA19:BA20"/>
    <mergeCell ref="BB19:BB20"/>
    <mergeCell ref="BO19:BO20"/>
    <mergeCell ref="BP19:BP20"/>
    <mergeCell ref="BI19:BI20"/>
    <mergeCell ref="BJ19:BJ20"/>
    <mergeCell ref="BK19:BK20"/>
    <mergeCell ref="BL19:BL20"/>
    <mergeCell ref="BD19:BD20"/>
    <mergeCell ref="AW19:AW20"/>
    <mergeCell ref="AX19:AX20"/>
    <mergeCell ref="AY19:AY20"/>
    <mergeCell ref="AZ19:AZ20"/>
    <mergeCell ref="AV19:AV20"/>
    <mergeCell ref="BC19:BC20"/>
    <mergeCell ref="G21:G22"/>
    <mergeCell ref="AL19:AL20"/>
    <mergeCell ref="AM19:AM20"/>
    <mergeCell ref="AN19:AN20"/>
    <mergeCell ref="AF19:AF20"/>
    <mergeCell ref="AG19:AG20"/>
    <mergeCell ref="AH19:AH20"/>
    <mergeCell ref="AI19:AI20"/>
    <mergeCell ref="AA19:AA20"/>
    <mergeCell ref="AK19:AK20"/>
    <mergeCell ref="AC19:AC20"/>
    <mergeCell ref="AD19:AD20"/>
    <mergeCell ref="AE19:AE20"/>
    <mergeCell ref="S19:S20"/>
    <mergeCell ref="T19:T20"/>
    <mergeCell ref="C21:C22"/>
    <mergeCell ref="D21:D22"/>
    <mergeCell ref="E21:E22"/>
    <mergeCell ref="F21:F22"/>
    <mergeCell ref="P19:P20"/>
    <mergeCell ref="I19:I20"/>
    <mergeCell ref="J19:J20"/>
    <mergeCell ref="K19:K20"/>
    <mergeCell ref="B21:B22"/>
    <mergeCell ref="Y19:Y20"/>
    <mergeCell ref="AB19:AB20"/>
    <mergeCell ref="U19:U20"/>
    <mergeCell ref="V19:V20"/>
    <mergeCell ref="W19:W20"/>
    <mergeCell ref="X19:X20"/>
    <mergeCell ref="Q19:Q20"/>
    <mergeCell ref="R19:R20"/>
    <mergeCell ref="O19:O20"/>
    <mergeCell ref="L19:L20"/>
    <mergeCell ref="M19:M20"/>
    <mergeCell ref="N19:N20"/>
    <mergeCell ref="A19:A20"/>
    <mergeCell ref="B19:B20"/>
    <mergeCell ref="C19:C20"/>
    <mergeCell ref="D19:D20"/>
    <mergeCell ref="E19:E20"/>
    <mergeCell ref="F19:F20"/>
    <mergeCell ref="G19:G20"/>
    <mergeCell ref="H19:H20"/>
    <mergeCell ref="BE17:BE18"/>
    <mergeCell ref="BF17:BF18"/>
    <mergeCell ref="BG17:BG18"/>
    <mergeCell ref="BD17:BD18"/>
    <mergeCell ref="AW17:AW18"/>
    <mergeCell ref="AX17:AX18"/>
    <mergeCell ref="AY17:AY18"/>
    <mergeCell ref="AZ17:AZ18"/>
    <mergeCell ref="BH17:BH18"/>
    <mergeCell ref="BO17:BO18"/>
    <mergeCell ref="BP17:BP18"/>
    <mergeCell ref="BI17:BI18"/>
    <mergeCell ref="BJ17:BJ18"/>
    <mergeCell ref="BK17:BK18"/>
    <mergeCell ref="BL17:BL18"/>
    <mergeCell ref="BM17:BM18"/>
    <mergeCell ref="BN17:BN18"/>
    <mergeCell ref="BC17:BC18"/>
    <mergeCell ref="AS17:AS18"/>
    <mergeCell ref="AT17:AT18"/>
    <mergeCell ref="AU17:AU18"/>
    <mergeCell ref="AV17:AV18"/>
    <mergeCell ref="AL17:AL18"/>
    <mergeCell ref="AO17:AO18"/>
    <mergeCell ref="AN17:AN18"/>
    <mergeCell ref="BA17:BA18"/>
    <mergeCell ref="BB17:BB18"/>
    <mergeCell ref="AF17:AF18"/>
    <mergeCell ref="AC17:AC18"/>
    <mergeCell ref="M17:M18"/>
    <mergeCell ref="N17:N18"/>
    <mergeCell ref="AR17:AR18"/>
    <mergeCell ref="AD17:AD18"/>
    <mergeCell ref="AG17:AG18"/>
    <mergeCell ref="AI17:AI18"/>
    <mergeCell ref="AJ17:AJ18"/>
    <mergeCell ref="AH17:AH18"/>
    <mergeCell ref="AK17:AK18"/>
    <mergeCell ref="V17:V18"/>
    <mergeCell ref="X17:X18"/>
    <mergeCell ref="AE17:AE18"/>
    <mergeCell ref="Q17:Q18"/>
    <mergeCell ref="W17:W18"/>
    <mergeCell ref="S17:S18"/>
    <mergeCell ref="AB17:AB18"/>
    <mergeCell ref="Y17:Y18"/>
    <mergeCell ref="Z17:Z18"/>
    <mergeCell ref="AA17:AA18"/>
    <mergeCell ref="U17:U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BK15:BK16"/>
    <mergeCell ref="BL15:BL16"/>
    <mergeCell ref="BM15:BM16"/>
    <mergeCell ref="BN15:BN16"/>
    <mergeCell ref="O17:O18"/>
    <mergeCell ref="P17:P18"/>
    <mergeCell ref="T17:T18"/>
    <mergeCell ref="R17:R18"/>
    <mergeCell ref="AM17:AM18"/>
    <mergeCell ref="AP17:AP18"/>
    <mergeCell ref="BE15:BE16"/>
    <mergeCell ref="BF15:BF16"/>
    <mergeCell ref="BG15:BG16"/>
    <mergeCell ref="BH15:BH16"/>
    <mergeCell ref="BI15:BI16"/>
    <mergeCell ref="BJ15:BJ16"/>
    <mergeCell ref="AQ15:AQ16"/>
    <mergeCell ref="AR15:AR16"/>
    <mergeCell ref="AS15:AS16"/>
    <mergeCell ref="AX15:AX16"/>
    <mergeCell ref="BO15:BO16"/>
    <mergeCell ref="BP15:BP16"/>
    <mergeCell ref="BA15:BA16"/>
    <mergeCell ref="BB15:BB16"/>
    <mergeCell ref="BC15:BC16"/>
    <mergeCell ref="BD15:BD16"/>
    <mergeCell ref="AK15:AK16"/>
    <mergeCell ref="AL15:AL16"/>
    <mergeCell ref="AM15:AM16"/>
    <mergeCell ref="AN15:AN16"/>
    <mergeCell ref="AO15:AO16"/>
    <mergeCell ref="AP15:AP16"/>
    <mergeCell ref="AY15:AY16"/>
    <mergeCell ref="AT15:AT16"/>
    <mergeCell ref="AU15:AU16"/>
    <mergeCell ref="AV15:AV16"/>
    <mergeCell ref="AW15:AW16"/>
    <mergeCell ref="AZ15:AZ16"/>
    <mergeCell ref="AJ15:AJ16"/>
    <mergeCell ref="Z15:Z16"/>
    <mergeCell ref="AA15:AA16"/>
    <mergeCell ref="AB15:AB16"/>
    <mergeCell ref="U15:U16"/>
    <mergeCell ref="V15:V16"/>
    <mergeCell ref="W15:W16"/>
    <mergeCell ref="X15:X16"/>
    <mergeCell ref="AC15:AC16"/>
    <mergeCell ref="AD15:AD16"/>
    <mergeCell ref="Y15:Y16"/>
    <mergeCell ref="Q15:Q16"/>
    <mergeCell ref="R15:R16"/>
    <mergeCell ref="S15:S16"/>
    <mergeCell ref="T15:T16"/>
    <mergeCell ref="AI15:AI16"/>
    <mergeCell ref="AE15:AE16"/>
    <mergeCell ref="AF15:AF16"/>
    <mergeCell ref="AG15:AG16"/>
    <mergeCell ref="AH15:AH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K12:K13"/>
    <mergeCell ref="L12:L13"/>
    <mergeCell ref="F11:F13"/>
    <mergeCell ref="G11:I11"/>
    <mergeCell ref="E15:E16"/>
    <mergeCell ref="F15:F16"/>
    <mergeCell ref="AK12:AK13"/>
    <mergeCell ref="AL12:AL13"/>
    <mergeCell ref="AM12:AM13"/>
    <mergeCell ref="BB11:BB14"/>
    <mergeCell ref="AT12:AT13"/>
    <mergeCell ref="AU12:AU13"/>
    <mergeCell ref="AV12:AV13"/>
    <mergeCell ref="AX12:AX13"/>
    <mergeCell ref="AQ12:AQ13"/>
    <mergeCell ref="B12:B13"/>
    <mergeCell ref="C12:C13"/>
    <mergeCell ref="D12:D13"/>
    <mergeCell ref="E12:E13"/>
    <mergeCell ref="G12:G13"/>
    <mergeCell ref="H12:H13"/>
    <mergeCell ref="BO11:BO14"/>
    <mergeCell ref="BC13:BD13"/>
    <mergeCell ref="BE13:BF13"/>
    <mergeCell ref="BG13:BH13"/>
    <mergeCell ref="BC11:BH12"/>
    <mergeCell ref="BP11:BP14"/>
    <mergeCell ref="BK12:BK14"/>
    <mergeCell ref="BL12:BL14"/>
    <mergeCell ref="BI11:BI14"/>
    <mergeCell ref="BJ11:BM11"/>
    <mergeCell ref="BN11:BN14"/>
    <mergeCell ref="BM12:BM14"/>
    <mergeCell ref="AT11:AV11"/>
    <mergeCell ref="AW11:AW13"/>
    <mergeCell ref="AX11:BA11"/>
    <mergeCell ref="BA12:BA13"/>
    <mergeCell ref="BJ12:BJ14"/>
    <mergeCell ref="AI12:AI13"/>
    <mergeCell ref="AY12:AY13"/>
    <mergeCell ref="AZ12:AZ13"/>
    <mergeCell ref="AJ11:AJ13"/>
    <mergeCell ref="AK11:AN11"/>
    <mergeCell ref="AO11:AR11"/>
    <mergeCell ref="AS11:AS13"/>
    <mergeCell ref="AN12:AN13"/>
    <mergeCell ref="AO12:AO13"/>
    <mergeCell ref="AP12:AP13"/>
    <mergeCell ref="AF1:BF1"/>
    <mergeCell ref="A8:BA8"/>
    <mergeCell ref="BB8:BP8"/>
    <mergeCell ref="AH12:AH13"/>
    <mergeCell ref="S11:S13"/>
    <mergeCell ref="T11:V11"/>
    <mergeCell ref="W11:W13"/>
    <mergeCell ref="X11:Z11"/>
    <mergeCell ref="A11:A14"/>
    <mergeCell ref="B11:E11"/>
    <mergeCell ref="BH3:BK3"/>
    <mergeCell ref="AM5:BC5"/>
    <mergeCell ref="V12:V13"/>
    <mergeCell ref="X12:X13"/>
    <mergeCell ref="AR12:AR13"/>
    <mergeCell ref="AM6:BB6"/>
    <mergeCell ref="AM7:AS7"/>
    <mergeCell ref="AG11:AI11"/>
    <mergeCell ref="AD12:AD13"/>
    <mergeCell ref="AE12:AE13"/>
    <mergeCell ref="AG4:AH4"/>
    <mergeCell ref="AA11:AA13"/>
    <mergeCell ref="AB11:AE11"/>
    <mergeCell ref="N11:N13"/>
    <mergeCell ref="O11:R11"/>
    <mergeCell ref="Z12:Z13"/>
    <mergeCell ref="AF11:AF13"/>
    <mergeCell ref="T12:T13"/>
    <mergeCell ref="U12:U13"/>
    <mergeCell ref="AG12:AG13"/>
    <mergeCell ref="AC12:AC13"/>
    <mergeCell ref="AB3:AE3"/>
    <mergeCell ref="O12:O13"/>
    <mergeCell ref="P12:P13"/>
    <mergeCell ref="Y12:Y13"/>
    <mergeCell ref="E2:P2"/>
    <mergeCell ref="Q3:Z3"/>
    <mergeCell ref="M12:M13"/>
    <mergeCell ref="I12:I13"/>
    <mergeCell ref="Z4:AE4"/>
    <mergeCell ref="H21:H22"/>
    <mergeCell ref="Q12:Q13"/>
    <mergeCell ref="R12:R13"/>
    <mergeCell ref="J11:J13"/>
    <mergeCell ref="K11:M11"/>
    <mergeCell ref="AB12:AB13"/>
    <mergeCell ref="M15:M16"/>
    <mergeCell ref="N15:N16"/>
    <mergeCell ref="O15:O16"/>
    <mergeCell ref="P15:P16"/>
  </mergeCells>
  <conditionalFormatting sqref="E5:P5">
    <cfRule type="cellIs" priority="1" dxfId="287" operator="equal" stopIfTrue="1">
      <formula>"План утвержден"</formula>
    </cfRule>
    <cfRule type="cellIs" priority="2" dxfId="288" operator="equal" stopIfTrue="1">
      <formula>"План НЕ утвержден"</formula>
    </cfRule>
  </conditionalFormatting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гена</dc:creator>
  <cp:keywords/>
  <dc:description/>
  <cp:lastModifiedBy>1</cp:lastModifiedBy>
  <cp:lastPrinted>2021-09-07T13:57:30Z</cp:lastPrinted>
  <dcterms:created xsi:type="dcterms:W3CDTF">2010-11-09T15:07:55Z</dcterms:created>
  <dcterms:modified xsi:type="dcterms:W3CDTF">2021-09-07T13:58:05Z</dcterms:modified>
  <cp:category/>
  <cp:version/>
  <cp:contentType/>
  <cp:contentStatus/>
</cp:coreProperties>
</file>